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103" i="1"/>
  <c r="F103"/>
  <c r="G103"/>
  <c r="H103"/>
  <c r="I103"/>
  <c r="J103"/>
  <c r="K103"/>
  <c r="L103"/>
  <c r="M103"/>
  <c r="N103"/>
  <c r="O103"/>
  <c r="P103"/>
  <c r="D103"/>
  <c r="G278"/>
  <c r="G269"/>
  <c r="F254"/>
  <c r="G254"/>
  <c r="H254"/>
  <c r="I254"/>
  <c r="J254"/>
  <c r="K254"/>
  <c r="L254"/>
  <c r="M254"/>
  <c r="N254"/>
  <c r="O254"/>
  <c r="P254"/>
  <c r="E254"/>
  <c r="F224"/>
  <c r="G224"/>
  <c r="H224"/>
  <c r="I224"/>
  <c r="J224"/>
  <c r="K224"/>
  <c r="L224"/>
  <c r="M224"/>
  <c r="N224"/>
  <c r="O224"/>
  <c r="P224"/>
  <c r="E224"/>
  <c r="E214"/>
  <c r="F197"/>
  <c r="G197"/>
  <c r="H197"/>
  <c r="I197"/>
  <c r="J197"/>
  <c r="K197"/>
  <c r="L197"/>
  <c r="M197"/>
  <c r="N197"/>
  <c r="O197"/>
  <c r="P197"/>
  <c r="E197"/>
  <c r="E188"/>
  <c r="F188"/>
  <c r="G188"/>
  <c r="H188"/>
  <c r="I188"/>
  <c r="J188"/>
  <c r="K188"/>
  <c r="L188"/>
  <c r="M188"/>
  <c r="N188"/>
  <c r="O188"/>
  <c r="P188"/>
  <c r="H168"/>
  <c r="G168"/>
  <c r="F168"/>
  <c r="I168"/>
  <c r="J168"/>
  <c r="K168"/>
  <c r="L168"/>
  <c r="M168"/>
  <c r="N168"/>
  <c r="O168"/>
  <c r="P168"/>
  <c r="E168"/>
  <c r="F138"/>
  <c r="G138"/>
  <c r="H138"/>
  <c r="I138"/>
  <c r="J138"/>
  <c r="K138"/>
  <c r="L138"/>
  <c r="M138"/>
  <c r="N138"/>
  <c r="O138"/>
  <c r="P138"/>
  <c r="E138"/>
  <c r="F112"/>
  <c r="G112"/>
  <c r="H112"/>
  <c r="I112"/>
  <c r="J112"/>
  <c r="K112"/>
  <c r="L112"/>
  <c r="M112"/>
  <c r="N112"/>
  <c r="O112"/>
  <c r="P112"/>
  <c r="E112"/>
  <c r="F82"/>
  <c r="G82"/>
  <c r="H82"/>
  <c r="I82"/>
  <c r="J82"/>
  <c r="K82"/>
  <c r="L82"/>
  <c r="M82"/>
  <c r="N82"/>
  <c r="O82"/>
  <c r="P82"/>
  <c r="E82"/>
  <c r="E52"/>
  <c r="F52"/>
  <c r="G52"/>
  <c r="H52"/>
  <c r="I52"/>
  <c r="J52"/>
  <c r="K52"/>
  <c r="L52"/>
  <c r="M52"/>
  <c r="N52"/>
  <c r="O52"/>
  <c r="P52"/>
  <c r="F24" l="1"/>
  <c r="H24"/>
  <c r="I24"/>
  <c r="J24"/>
  <c r="K24"/>
  <c r="L24"/>
  <c r="M24"/>
  <c r="N24"/>
  <c r="O24"/>
  <c r="P24"/>
  <c r="E24"/>
  <c r="E269" l="1"/>
  <c r="F269"/>
  <c r="H269"/>
  <c r="I269"/>
  <c r="J269"/>
  <c r="K269"/>
  <c r="L269"/>
  <c r="M269"/>
  <c r="N269"/>
  <c r="O269"/>
  <c r="P269"/>
  <c r="D269"/>
  <c r="D254"/>
  <c r="F129" l="1"/>
  <c r="G129"/>
  <c r="H129"/>
  <c r="I129"/>
  <c r="J129"/>
  <c r="K129"/>
  <c r="L129"/>
  <c r="M129"/>
  <c r="N129"/>
  <c r="O129"/>
  <c r="P129"/>
  <c r="E129"/>
  <c r="D82"/>
  <c r="D52" l="1"/>
  <c r="H278"/>
  <c r="I278"/>
  <c r="J278"/>
  <c r="K278"/>
  <c r="L278"/>
  <c r="M278"/>
  <c r="N278"/>
  <c r="O278"/>
  <c r="P278"/>
  <c r="E73" l="1"/>
  <c r="G73"/>
  <c r="H73"/>
  <c r="I73"/>
  <c r="J73"/>
  <c r="K73"/>
  <c r="L73"/>
  <c r="M73"/>
  <c r="N73"/>
  <c r="O73"/>
  <c r="P73"/>
  <c r="D73"/>
  <c r="D278" l="1"/>
  <c r="E159"/>
  <c r="F159"/>
  <c r="G159"/>
  <c r="H159"/>
  <c r="I159"/>
  <c r="J159"/>
  <c r="K159"/>
  <c r="L159"/>
  <c r="M159"/>
  <c r="N159"/>
  <c r="O159"/>
  <c r="P159"/>
  <c r="D159"/>
  <c r="E16" l="1"/>
  <c r="F16"/>
  <c r="H16"/>
  <c r="I16"/>
  <c r="J16"/>
  <c r="K16"/>
  <c r="L16"/>
  <c r="M16"/>
  <c r="N16"/>
  <c r="O16"/>
  <c r="P16"/>
  <c r="E43"/>
  <c r="F43"/>
  <c r="G43"/>
  <c r="H43"/>
  <c r="I43"/>
  <c r="J43"/>
  <c r="K43"/>
  <c r="L43"/>
  <c r="M43"/>
  <c r="N43"/>
  <c r="O43"/>
  <c r="P43"/>
  <c r="F53" l="1"/>
  <c r="D24"/>
  <c r="O139"/>
  <c r="P139"/>
  <c r="D138"/>
  <c r="P245"/>
  <c r="O245"/>
  <c r="N245"/>
  <c r="M245"/>
  <c r="L245"/>
  <c r="K245"/>
  <c r="J245"/>
  <c r="I245"/>
  <c r="H245"/>
  <c r="G245"/>
  <c r="F245"/>
  <c r="E245"/>
  <c r="D245"/>
  <c r="D224"/>
  <c r="P214"/>
  <c r="O214"/>
  <c r="N214"/>
  <c r="M214"/>
  <c r="L214"/>
  <c r="K214"/>
  <c r="J214"/>
  <c r="I214"/>
  <c r="H214"/>
  <c r="G214"/>
  <c r="F214"/>
  <c r="D214"/>
  <c r="D197"/>
  <c r="D188"/>
  <c r="D168"/>
  <c r="N139"/>
  <c r="M139"/>
  <c r="L139"/>
  <c r="K139"/>
  <c r="J139"/>
  <c r="I139"/>
  <c r="H139"/>
  <c r="G139"/>
  <c r="F139"/>
  <c r="L83"/>
  <c r="K83"/>
  <c r="H83"/>
  <c r="O83"/>
  <c r="G83"/>
  <c r="P53"/>
  <c r="O53"/>
  <c r="N53"/>
  <c r="M53"/>
  <c r="L53"/>
  <c r="K53"/>
  <c r="J53"/>
  <c r="I53"/>
  <c r="H53"/>
  <c r="G53"/>
  <c r="P25"/>
  <c r="O25"/>
  <c r="N25"/>
  <c r="M25"/>
  <c r="L25"/>
  <c r="K25"/>
  <c r="J25"/>
  <c r="I25"/>
  <c r="H25"/>
  <c r="F25"/>
  <c r="E25"/>
  <c r="K255" l="1"/>
  <c r="L113"/>
  <c r="N279"/>
  <c r="L279"/>
  <c r="K279"/>
  <c r="P279"/>
  <c r="O279"/>
  <c r="M279"/>
  <c r="J279"/>
  <c r="I279"/>
  <c r="H279"/>
  <c r="G279"/>
  <c r="F279"/>
  <c r="N255"/>
  <c r="L255"/>
  <c r="P255"/>
  <c r="O255"/>
  <c r="M255"/>
  <c r="J255"/>
  <c r="I255"/>
  <c r="H255"/>
  <c r="G255"/>
  <c r="F255"/>
  <c r="E255"/>
  <c r="O198"/>
  <c r="M198"/>
  <c r="K198"/>
  <c r="I198"/>
  <c r="G198"/>
  <c r="E198"/>
  <c r="N169"/>
  <c r="L169"/>
  <c r="K169"/>
  <c r="F169"/>
  <c r="E169"/>
  <c r="P113"/>
  <c r="N113"/>
  <c r="J113"/>
  <c r="H113"/>
  <c r="F113"/>
  <c r="P83"/>
  <c r="N83"/>
  <c r="M83"/>
  <c r="J83"/>
  <c r="I83"/>
  <c r="F83"/>
  <c r="E83"/>
  <c r="F198"/>
  <c r="H198"/>
  <c r="J198"/>
  <c r="L198"/>
  <c r="N198"/>
  <c r="P198"/>
  <c r="E113"/>
  <c r="G113"/>
  <c r="I113"/>
  <c r="K113"/>
  <c r="M113"/>
  <c r="O113"/>
  <c r="P225"/>
  <c r="O225"/>
  <c r="N225"/>
  <c r="M225"/>
  <c r="L225"/>
  <c r="K225"/>
  <c r="J225"/>
  <c r="I225"/>
  <c r="H225"/>
  <c r="G225"/>
  <c r="F225"/>
  <c r="E225"/>
  <c r="P169"/>
  <c r="O169"/>
  <c r="M169"/>
  <c r="J169"/>
  <c r="H169"/>
  <c r="I169"/>
  <c r="G169"/>
  <c r="E53"/>
  <c r="P280" l="1"/>
  <c r="L280"/>
  <c r="J280"/>
  <c r="N280"/>
  <c r="M280"/>
  <c r="I280"/>
  <c r="F280"/>
  <c r="K280"/>
  <c r="H280"/>
  <c r="O280"/>
  <c r="E280"/>
</calcChain>
</file>

<file path=xl/sharedStrings.xml><?xml version="1.0" encoding="utf-8"?>
<sst xmlns="http://schemas.openxmlformats.org/spreadsheetml/2006/main" count="461" uniqueCount="113">
  <si>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</si>
  <si>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</si>
  <si>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</si>
  <si>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</si>
  <si>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</si>
  <si>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</si>
  <si>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</si>
  <si>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</si>
  <si>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</si>
  <si>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</si>
  <si>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</si>
  <si>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</si>
  <si>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</si>
  <si>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</si>
  <si>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</si>
  <si>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</si>
  <si>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</si>
  <si>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</si>
  <si>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</si>
  <si>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</si>
  <si>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</si>
  <si>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</si>
  <si>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</si>
  <si>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</si>
  <si>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</si>
  <si>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</si>
  <si>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</si>
  <si>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</si>
  <si>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</si>
  <si>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</si>
  <si>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</si>
  <si>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обед</t>
  </si>
  <si>
    <t>Салат "Здоровье"</t>
  </si>
  <si>
    <t>Суп картофельный с макаронными изделиями</t>
  </si>
  <si>
    <t>Напиток "Витошка" витаминный</t>
  </si>
  <si>
    <t xml:space="preserve">Итого за обед </t>
  </si>
  <si>
    <t>Итого за день</t>
  </si>
  <si>
    <t>Примерное меню и пищевая ценность приготовляемых блюд (лист 2)</t>
  </si>
  <si>
    <t>завтрак 1</t>
  </si>
  <si>
    <t xml:space="preserve">Каша рисовая молочная вязкая </t>
  </si>
  <si>
    <t>Чай с молоком и сахаром</t>
  </si>
  <si>
    <t>Яблоко</t>
  </si>
  <si>
    <t xml:space="preserve">Рассольник ленинградский </t>
  </si>
  <si>
    <t>Компот из смеси сухофруктов</t>
  </si>
  <si>
    <t>Итого за обед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</si>
  <si>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</si>
  <si>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</si>
  <si>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</si>
  <si>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Компот из свежих плодов или ягод</t>
  </si>
  <si>
    <t>Примерное меню и пищевая ценность приготовляемых блюд (лист 4)</t>
  </si>
  <si>
    <t xml:space="preserve">Какао на молоке </t>
  </si>
  <si>
    <t>Каша гречневая рассыпчатая с маслом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</si>
  <si>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</si>
  <si>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</si>
  <si>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</si>
  <si>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Рыба,запеченная с картофелем</t>
  </si>
  <si>
    <t>Примерное меню и пищевая ценность приготовляемых блюд (лист 6)</t>
  </si>
  <si>
    <t>2</t>
  </si>
  <si>
    <t xml:space="preserve">Каша рисовая рассыпчатая  </t>
  </si>
  <si>
    <t>Уха с крупой</t>
  </si>
  <si>
    <t>Примерное меню и пищевая ценность приготовляемых блюд (лист 7)</t>
  </si>
  <si>
    <t xml:space="preserve">Каша молочная "Дружба" </t>
  </si>
  <si>
    <t>Йогурт детский питьевой(витаминизированный)100</t>
  </si>
  <si>
    <t>Примерное меню и пищевая ценность приготовляемых блюд (лист 8)</t>
  </si>
  <si>
    <t xml:space="preserve">Салат из свеклы с растительным маслом  </t>
  </si>
  <si>
    <t xml:space="preserve">Щи из свежей капусты с картофелем и сметаной 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</si>
  <si>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</si>
  <si>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</si>
  <si>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Салат "Школьный"</t>
  </si>
  <si>
    <t>Итого за период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</si>
  <si>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</si>
  <si>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</si>
  <si>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</si>
  <si>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</si>
  <si>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</si>
  <si>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Основное организованное меню с 12 лет и старше</t>
  </si>
  <si>
    <t>0,07</t>
  </si>
  <si>
    <t>Суп картофельный с горохом</t>
  </si>
  <si>
    <t>Суп крестьянский с рисом со сметаной</t>
  </si>
  <si>
    <t>Сыр (порциями)</t>
  </si>
  <si>
    <t>Пряник</t>
  </si>
  <si>
    <t>Хлеб ржаной</t>
  </si>
  <si>
    <t xml:space="preserve">Хлеб ржаной </t>
  </si>
  <si>
    <t>осень-зима</t>
  </si>
  <si>
    <t>Котлета п/ф с томатным соусом</t>
  </si>
  <si>
    <t>Птица, тушеная в соусе с овощами</t>
  </si>
  <si>
    <t xml:space="preserve">40 </t>
  </si>
  <si>
    <t>Салат "Степной"</t>
  </si>
  <si>
    <t>Печенье</t>
  </si>
  <si>
    <t>Суп молочный с макаронными изделиями</t>
  </si>
  <si>
    <t>Булочка домашняя</t>
  </si>
  <si>
    <t>Тефтели п/ф с томатным соусом</t>
  </si>
  <si>
    <t>Пюре гороховое</t>
  </si>
  <si>
    <t>Салат из белокачанной капусты, моркови и кукурузы</t>
  </si>
  <si>
    <t xml:space="preserve">Птица,тушенная в сметанном  соусе </t>
  </si>
  <si>
    <t>Борщ из капусты  с картофелем и сметаной</t>
  </si>
  <si>
    <t>Печенье овсяное</t>
  </si>
  <si>
    <t>Салат из моркови и яблок</t>
  </si>
  <si>
    <t>Капуста тушенная</t>
  </si>
  <si>
    <t>Филе грудки, припущенное с овощами</t>
  </si>
  <si>
    <t>Салат из белокочанной капусты</t>
  </si>
  <si>
    <t>Свекольник</t>
  </si>
  <si>
    <t>Салат из моркови</t>
  </si>
  <si>
    <t>Плов из птицы</t>
  </si>
  <si>
    <t>Салат витаминный</t>
  </si>
  <si>
    <t>Суп картофельный с клецками</t>
  </si>
  <si>
    <t>Каша "Артек" молочная вязкая</t>
  </si>
  <si>
    <t>Жаркое по домашнему (из мяса птицы)</t>
  </si>
  <si>
    <t>Суп куллама по-деревенски (суп картофельный с лапшой и мясными фрикадельками или птицей)</t>
  </si>
  <si>
    <t>Рыба, запеченная с морковью</t>
  </si>
  <si>
    <t>Сок фруктовый (яблочный)</t>
  </si>
  <si>
    <t xml:space="preserve"> </t>
  </si>
  <si>
    <t>Салат "Степной"  из разных овощей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</si>
</sst>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5" fillId="2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/>
    </xf>
    <xf numFmtId="0" fontId="7" fillId="2" borderId="2" xfId="0" applyNumberFormat="1" applyFont="1" applyFill="1" applyBorder="1" applyAlignment="1">
      <alignment horizontal="center" vertical="top"/>
    </xf>
    <xf numFmtId="1" fontId="7" fillId="2" borderId="2" xfId="0" applyNumberFormat="1" applyFont="1" applyFill="1" applyBorder="1" applyAlignment="1">
      <alignment horizontal="center" vertical="top"/>
    </xf>
    <xf numFmtId="49" fontId="7" fillId="2" borderId="2" xfId="0" applyNumberFormat="1" applyFont="1" applyFill="1" applyBorder="1" applyAlignment="1">
      <alignment horizontal="center" vertical="top"/>
    </xf>
    <xf numFmtId="1" fontId="2" fillId="2" borderId="2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indent="1"/>
    </xf>
    <xf numFmtId="0" fontId="2" fillId="2" borderId="6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/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indent="1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4" fillId="2" borderId="2" xfId="0" applyNumberFormat="1" applyFont="1" applyFill="1" applyBorder="1" applyAlignment="1">
      <alignment vertical="top" wrapText="1"/>
    </xf>
    <xf numFmtId="0" fontId="2" fillId="2" borderId="0" xfId="0" applyFont="1" applyFill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0" fontId="7" fillId="2" borderId="6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10" fillId="2" borderId="6" xfId="0" applyFont="1" applyFill="1" applyBorder="1" applyAlignment="1"/>
    <xf numFmtId="0" fontId="10" fillId="2" borderId="8" xfId="0" applyFont="1" applyFill="1" applyBorder="1" applyAlignment="1"/>
    <xf numFmtId="0" fontId="4" fillId="2" borderId="6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vertical="top" wrapText="1"/>
    </xf>
    <xf numFmtId="0" fontId="9" fillId="2" borderId="6" xfId="0" applyNumberFormat="1" applyFont="1" applyFill="1" applyBorder="1" applyAlignment="1">
      <alignment horizontal="left" vertical="top" wrapText="1"/>
    </xf>
    <xf numFmtId="0" fontId="9" fillId="2" borderId="7" xfId="0" applyNumberFormat="1" applyFont="1" applyFill="1" applyBorder="1" applyAlignment="1">
      <alignment horizontal="left" vertical="top" wrapText="1"/>
    </xf>
    <xf numFmtId="0" fontId="9" fillId="2" borderId="8" xfId="0" applyNumberFormat="1" applyFont="1" applyFill="1" applyBorder="1" applyAlignment="1">
      <alignment horizontal="left" vertical="top" wrapText="1"/>
    </xf>
    <xf numFmtId="0" fontId="9" fillId="2" borderId="2" xfId="0" applyFont="1" applyFill="1" applyBorder="1"/>
    <xf numFmtId="0" fontId="8" fillId="2" borderId="6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1" fontId="3" fillId="2" borderId="6" xfId="0" applyNumberFormat="1" applyFont="1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left" vertical="top"/>
    </xf>
    <xf numFmtId="1" fontId="3" fillId="2" borderId="8" xfId="0" applyNumberFormat="1" applyFont="1" applyFill="1" applyBorder="1" applyAlignment="1">
      <alignment horizontal="left" vertical="top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92"/>
  <sheetViews>
    <sheetView tabSelected="1" topLeftCell="A250" zoomScale="115" zoomScaleNormal="115" workbookViewId="0">
      <selection activeCell="N291" sqref="N291"/>
    </sheetView>
  </sheetViews>
  <sheetFormatPr defaultRowHeight="15"/>
  <cols>
    <col min="1" max="1" width="6.28515625" customWidth="1"/>
    <col min="3" max="3" width="12.5703125" customWidth="1"/>
    <col min="4" max="5" width="6.85546875" customWidth="1"/>
    <col min="6" max="7" width="6.140625" customWidth="1"/>
    <col min="8" max="8" width="8.28515625" customWidth="1"/>
    <col min="9" max="9" width="7.2851562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6" width="7.4257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54"/>
      <c r="L1" s="54"/>
      <c r="M1" s="54"/>
      <c r="N1" s="54"/>
      <c r="O1" s="54"/>
      <c r="P1" s="54"/>
    </row>
    <row r="2" spans="1:16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>
      <c r="A3" s="3"/>
      <c r="B3" s="2"/>
      <c r="C3" s="2"/>
      <c r="D3" s="2"/>
      <c r="E3" s="4" t="s">
        <v>2</v>
      </c>
      <c r="F3" s="56">
        <v>1</v>
      </c>
      <c r="G3" s="57"/>
      <c r="H3" s="57"/>
      <c r="I3" s="58" t="s">
        <v>3</v>
      </c>
      <c r="J3" s="58"/>
      <c r="K3" s="59" t="s">
        <v>83</v>
      </c>
      <c r="L3" s="59"/>
      <c r="M3" s="59"/>
      <c r="N3" s="59"/>
      <c r="O3" s="59"/>
      <c r="P3" s="59"/>
    </row>
    <row r="4" spans="1:16">
      <c r="A4" s="2"/>
      <c r="B4" s="2"/>
      <c r="C4" s="2"/>
      <c r="D4" s="58" t="s">
        <v>4</v>
      </c>
      <c r="E4" s="58"/>
      <c r="F4" s="5" t="s">
        <v>5</v>
      </c>
      <c r="G4" s="2"/>
      <c r="H4" s="2"/>
      <c r="I4" s="58" t="s">
        <v>6</v>
      </c>
      <c r="J4" s="58"/>
      <c r="K4" s="60" t="s">
        <v>75</v>
      </c>
      <c r="L4" s="60"/>
      <c r="M4" s="60"/>
      <c r="N4" s="60"/>
      <c r="O4" s="60"/>
      <c r="P4" s="60"/>
    </row>
    <row r="5" spans="1:16">
      <c r="A5" s="68" t="s">
        <v>7</v>
      </c>
      <c r="B5" s="68" t="s">
        <v>8</v>
      </c>
      <c r="C5" s="68"/>
      <c r="D5" s="68" t="s">
        <v>9</v>
      </c>
      <c r="E5" s="65" t="s">
        <v>10</v>
      </c>
      <c r="F5" s="65"/>
      <c r="G5" s="65"/>
      <c r="H5" s="68" t="s">
        <v>11</v>
      </c>
      <c r="I5" s="65" t="s">
        <v>12</v>
      </c>
      <c r="J5" s="65"/>
      <c r="K5" s="65"/>
      <c r="L5" s="65"/>
      <c r="M5" s="65" t="s">
        <v>13</v>
      </c>
      <c r="N5" s="65"/>
      <c r="O5" s="65"/>
      <c r="P5" s="65"/>
    </row>
    <row r="6" spans="1:16">
      <c r="A6" s="69"/>
      <c r="B6" s="70"/>
      <c r="C6" s="71"/>
      <c r="D6" s="69"/>
      <c r="E6" s="6" t="s">
        <v>14</v>
      </c>
      <c r="F6" s="6" t="s">
        <v>15</v>
      </c>
      <c r="G6" s="6" t="s">
        <v>16</v>
      </c>
      <c r="H6" s="69"/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7">
        <v>1</v>
      </c>
      <c r="B7" s="66">
        <v>2</v>
      </c>
      <c r="C7" s="66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</row>
    <row r="8" spans="1:16">
      <c r="A8" s="67" t="s">
        <v>25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</row>
    <row r="9" spans="1:16">
      <c r="A9" s="8">
        <v>6</v>
      </c>
      <c r="B9" s="50" t="s">
        <v>100</v>
      </c>
      <c r="C9" s="50"/>
      <c r="D9" s="8">
        <v>100</v>
      </c>
      <c r="E9" s="10">
        <v>2.1</v>
      </c>
      <c r="F9" s="10">
        <v>6.4</v>
      </c>
      <c r="G9" s="10">
        <v>10.3</v>
      </c>
      <c r="H9" s="10">
        <v>94</v>
      </c>
      <c r="I9" s="10">
        <v>0.03</v>
      </c>
      <c r="J9" s="10">
        <v>21.65</v>
      </c>
      <c r="K9" s="10">
        <v>0</v>
      </c>
      <c r="L9" s="10">
        <v>0</v>
      </c>
      <c r="M9" s="10">
        <v>58.83</v>
      </c>
      <c r="N9" s="10">
        <v>0</v>
      </c>
      <c r="O9" s="10">
        <v>20.53</v>
      </c>
      <c r="P9" s="10">
        <v>0.75</v>
      </c>
    </row>
    <row r="10" spans="1:16" ht="27.75" customHeight="1">
      <c r="A10" s="8">
        <v>197</v>
      </c>
      <c r="B10" s="50" t="s">
        <v>26</v>
      </c>
      <c r="C10" s="50"/>
      <c r="D10" s="8">
        <v>200</v>
      </c>
      <c r="E10" s="10">
        <v>7.1</v>
      </c>
      <c r="F10" s="10">
        <v>5.3</v>
      </c>
      <c r="G10" s="10">
        <v>47.8</v>
      </c>
      <c r="H10" s="10">
        <v>272.16000000000003</v>
      </c>
      <c r="I10" s="10">
        <v>0.01</v>
      </c>
      <c r="J10" s="9">
        <v>0</v>
      </c>
      <c r="K10" s="10">
        <v>28.1</v>
      </c>
      <c r="L10" s="10">
        <v>0.06</v>
      </c>
      <c r="M10" s="10">
        <v>1.5</v>
      </c>
      <c r="N10" s="10">
        <v>1.8</v>
      </c>
      <c r="O10" s="10">
        <v>0.04</v>
      </c>
      <c r="P10" s="9">
        <v>0.01</v>
      </c>
    </row>
    <row r="11" spans="1:16" ht="26.25" customHeight="1">
      <c r="A11" s="8">
        <v>1</v>
      </c>
      <c r="B11" s="50" t="s">
        <v>84</v>
      </c>
      <c r="C11" s="50"/>
      <c r="D11" s="10">
        <v>100</v>
      </c>
      <c r="E11" s="10">
        <v>10.3</v>
      </c>
      <c r="F11" s="10">
        <v>10.3</v>
      </c>
      <c r="G11" s="10">
        <v>9.5</v>
      </c>
      <c r="H11" s="10">
        <v>188</v>
      </c>
      <c r="I11" s="10">
        <v>0.08</v>
      </c>
      <c r="J11" s="10">
        <v>1.6</v>
      </c>
      <c r="K11" s="10">
        <v>41.4</v>
      </c>
      <c r="L11" s="10">
        <v>2.5</v>
      </c>
      <c r="M11" s="10">
        <v>25.14</v>
      </c>
      <c r="N11" s="9">
        <v>10.32</v>
      </c>
      <c r="O11" s="10">
        <v>11.3</v>
      </c>
      <c r="P11" s="10">
        <v>0.75</v>
      </c>
    </row>
    <row r="12" spans="1:16">
      <c r="A12" s="8">
        <v>273</v>
      </c>
      <c r="B12" s="50" t="s">
        <v>27</v>
      </c>
      <c r="C12" s="50"/>
      <c r="D12" s="8">
        <v>200</v>
      </c>
      <c r="E12" s="9">
        <v>0.14000000000000001</v>
      </c>
      <c r="F12" s="9">
        <v>0.03</v>
      </c>
      <c r="G12" s="9">
        <v>10.220000000000001</v>
      </c>
      <c r="H12" s="9">
        <v>42.89</v>
      </c>
      <c r="I12" s="9">
        <v>0</v>
      </c>
      <c r="J12" s="9">
        <v>2.8</v>
      </c>
      <c r="K12" s="9">
        <v>0</v>
      </c>
      <c r="L12" s="9">
        <v>0.01</v>
      </c>
      <c r="M12" s="9">
        <v>3.1</v>
      </c>
      <c r="N12" s="9">
        <v>1.54</v>
      </c>
      <c r="O12" s="9">
        <v>0.84</v>
      </c>
      <c r="P12" s="9">
        <v>7.0000000000000007E-2</v>
      </c>
    </row>
    <row r="13" spans="1:16">
      <c r="A13" s="10">
        <v>1</v>
      </c>
      <c r="B13" s="50" t="s">
        <v>28</v>
      </c>
      <c r="C13" s="50"/>
      <c r="D13" s="8">
        <v>30</v>
      </c>
      <c r="E13" s="9">
        <v>2.4300000000000002</v>
      </c>
      <c r="F13" s="9">
        <v>0.3</v>
      </c>
      <c r="G13" s="9">
        <v>14.64</v>
      </c>
      <c r="H13" s="9">
        <v>72.599999999999994</v>
      </c>
      <c r="I13" s="9">
        <v>8.9999999999999993E-3</v>
      </c>
      <c r="J13" s="9">
        <v>0</v>
      </c>
      <c r="K13" s="10">
        <v>0</v>
      </c>
      <c r="L13" s="10">
        <v>0.05</v>
      </c>
      <c r="M13" s="10">
        <v>0.9</v>
      </c>
      <c r="N13" s="10">
        <v>26.1</v>
      </c>
      <c r="O13" s="9">
        <v>0.63</v>
      </c>
      <c r="P13" s="9">
        <v>0.05</v>
      </c>
    </row>
    <row r="14" spans="1:16" ht="15" customHeight="1">
      <c r="A14" s="10">
        <v>2</v>
      </c>
      <c r="B14" s="50" t="s">
        <v>81</v>
      </c>
      <c r="C14" s="50"/>
      <c r="D14" s="8">
        <v>20</v>
      </c>
      <c r="E14" s="10">
        <v>1.7</v>
      </c>
      <c r="F14" s="10">
        <v>0.66</v>
      </c>
      <c r="G14" s="10">
        <v>9.66</v>
      </c>
      <c r="H14" s="10">
        <v>51.8</v>
      </c>
      <c r="I14" s="10">
        <v>0.06</v>
      </c>
      <c r="J14" s="9">
        <v>0</v>
      </c>
      <c r="K14" s="9">
        <v>0</v>
      </c>
      <c r="L14" s="10">
        <v>0.11</v>
      </c>
      <c r="M14" s="10">
        <v>10.5</v>
      </c>
      <c r="N14" s="10">
        <v>47.4</v>
      </c>
      <c r="O14" s="10">
        <v>14.1</v>
      </c>
      <c r="P14" s="10">
        <v>1.1599999999999999</v>
      </c>
    </row>
    <row r="15" spans="1:16">
      <c r="A15" s="11">
        <v>7</v>
      </c>
      <c r="B15" s="50" t="s">
        <v>29</v>
      </c>
      <c r="C15" s="50"/>
      <c r="D15" s="8">
        <v>20</v>
      </c>
      <c r="E15" s="10">
        <v>0.16</v>
      </c>
      <c r="F15" s="10">
        <v>14.5</v>
      </c>
      <c r="G15" s="10">
        <v>0.26</v>
      </c>
      <c r="H15" s="10">
        <v>132.19999999999999</v>
      </c>
      <c r="I15" s="9">
        <v>0</v>
      </c>
      <c r="J15" s="9">
        <v>0</v>
      </c>
      <c r="K15" s="10">
        <v>90</v>
      </c>
      <c r="L15" s="10">
        <v>0.2</v>
      </c>
      <c r="M15" s="10">
        <v>4.8</v>
      </c>
      <c r="N15" s="10">
        <v>6</v>
      </c>
      <c r="O15" s="10">
        <v>0.1</v>
      </c>
      <c r="P15" s="10">
        <v>0.04</v>
      </c>
    </row>
    <row r="16" spans="1:16">
      <c r="A16" s="61" t="s">
        <v>30</v>
      </c>
      <c r="B16" s="62"/>
      <c r="C16" s="63"/>
      <c r="D16" s="8">
        <v>570</v>
      </c>
      <c r="E16" s="9">
        <f t="shared" ref="E16:P16" si="0">E10+E11+E12+E13+E14+E15</f>
        <v>21.83</v>
      </c>
      <c r="F16" s="9">
        <f t="shared" si="0"/>
        <v>31.09</v>
      </c>
      <c r="G16" s="10">
        <v>90.5</v>
      </c>
      <c r="H16" s="9">
        <f t="shared" si="0"/>
        <v>759.64999999999986</v>
      </c>
      <c r="I16" s="9">
        <f t="shared" si="0"/>
        <v>0.15899999999999997</v>
      </c>
      <c r="J16" s="9">
        <f t="shared" si="0"/>
        <v>4.4000000000000004</v>
      </c>
      <c r="K16" s="9">
        <f t="shared" si="0"/>
        <v>159.5</v>
      </c>
      <c r="L16" s="9">
        <f t="shared" si="0"/>
        <v>2.9299999999999997</v>
      </c>
      <c r="M16" s="9">
        <f t="shared" si="0"/>
        <v>45.94</v>
      </c>
      <c r="N16" s="9">
        <f t="shared" si="0"/>
        <v>93.16</v>
      </c>
      <c r="O16" s="9">
        <f t="shared" si="0"/>
        <v>27.01</v>
      </c>
      <c r="P16" s="9">
        <f t="shared" si="0"/>
        <v>2.08</v>
      </c>
    </row>
    <row r="17" spans="1:16">
      <c r="A17" s="64" t="s">
        <v>31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1:16" ht="27" customHeight="1">
      <c r="A18" s="8">
        <v>24</v>
      </c>
      <c r="B18" s="50" t="s">
        <v>64</v>
      </c>
      <c r="C18" s="50"/>
      <c r="D18" s="8">
        <v>100</v>
      </c>
      <c r="E18" s="10">
        <v>1.65</v>
      </c>
      <c r="F18" s="10">
        <v>8</v>
      </c>
      <c r="G18" s="10">
        <v>9.9</v>
      </c>
      <c r="H18" s="10">
        <v>119.8</v>
      </c>
      <c r="I18" s="9">
        <v>0</v>
      </c>
      <c r="J18" s="9">
        <v>0</v>
      </c>
      <c r="K18" s="9">
        <v>0</v>
      </c>
      <c r="L18" s="10">
        <v>3.6</v>
      </c>
      <c r="M18" s="10">
        <v>6.1</v>
      </c>
      <c r="N18" s="10">
        <v>1.4</v>
      </c>
      <c r="O18" s="10">
        <v>0.36</v>
      </c>
      <c r="P18" s="10">
        <v>0.05</v>
      </c>
    </row>
    <row r="19" spans="1:16" ht="25.5" customHeight="1">
      <c r="A19" s="8">
        <v>42</v>
      </c>
      <c r="B19" s="80" t="s">
        <v>77</v>
      </c>
      <c r="C19" s="80"/>
      <c r="D19" s="8">
        <v>300</v>
      </c>
      <c r="E19" s="10">
        <v>7.32</v>
      </c>
      <c r="F19" s="10">
        <v>5.04</v>
      </c>
      <c r="G19" s="10">
        <v>22.6</v>
      </c>
      <c r="H19" s="10">
        <v>157.04</v>
      </c>
      <c r="I19" s="10">
        <v>0.23</v>
      </c>
      <c r="J19" s="10">
        <v>2.2000000000000002</v>
      </c>
      <c r="K19" s="10">
        <v>267.48</v>
      </c>
      <c r="L19" s="10">
        <v>0.25</v>
      </c>
      <c r="M19" s="10">
        <v>29.76</v>
      </c>
      <c r="N19" s="10">
        <v>69.599999999999994</v>
      </c>
      <c r="O19" s="10">
        <v>27.36</v>
      </c>
      <c r="P19" s="10">
        <v>1.92</v>
      </c>
    </row>
    <row r="20" spans="1:16" ht="25.5" customHeight="1">
      <c r="A20" s="39">
        <v>261.02</v>
      </c>
      <c r="B20" s="50" t="s">
        <v>85</v>
      </c>
      <c r="C20" s="50"/>
      <c r="D20" s="8">
        <v>220</v>
      </c>
      <c r="E20" s="10">
        <v>19.5</v>
      </c>
      <c r="F20" s="10">
        <v>19.5</v>
      </c>
      <c r="G20" s="10">
        <v>23.2</v>
      </c>
      <c r="H20" s="10">
        <v>350</v>
      </c>
      <c r="I20" s="10">
        <v>0.24</v>
      </c>
      <c r="J20" s="10">
        <v>51.16</v>
      </c>
      <c r="K20" s="10">
        <v>0</v>
      </c>
      <c r="L20" s="10">
        <v>0</v>
      </c>
      <c r="M20" s="10">
        <v>54.4</v>
      </c>
      <c r="N20" s="10">
        <v>0</v>
      </c>
      <c r="O20" s="10">
        <v>60</v>
      </c>
      <c r="P20" s="10">
        <v>2.59</v>
      </c>
    </row>
    <row r="21" spans="1:16" ht="27.75" customHeight="1">
      <c r="A21" s="8">
        <v>707</v>
      </c>
      <c r="B21" s="50" t="s">
        <v>43</v>
      </c>
      <c r="C21" s="50"/>
      <c r="D21" s="8">
        <v>200</v>
      </c>
      <c r="E21" s="9">
        <v>0.78</v>
      </c>
      <c r="F21" s="9">
        <v>0.06</v>
      </c>
      <c r="G21" s="9">
        <v>30.1</v>
      </c>
      <c r="H21" s="9">
        <v>125.2</v>
      </c>
      <c r="I21" s="9">
        <v>0.02</v>
      </c>
      <c r="J21" s="9">
        <v>0.8</v>
      </c>
      <c r="K21" s="9">
        <v>0</v>
      </c>
      <c r="L21" s="9">
        <v>1.1000000000000001</v>
      </c>
      <c r="M21" s="9">
        <v>32.6</v>
      </c>
      <c r="N21" s="9">
        <v>29.2</v>
      </c>
      <c r="O21" s="9">
        <v>21</v>
      </c>
      <c r="P21" s="9">
        <v>0.7</v>
      </c>
    </row>
    <row r="22" spans="1:16" ht="15" customHeight="1">
      <c r="A22" s="10">
        <v>1</v>
      </c>
      <c r="B22" s="50" t="s">
        <v>28</v>
      </c>
      <c r="C22" s="50"/>
      <c r="D22" s="8">
        <v>30</v>
      </c>
      <c r="E22" s="9">
        <v>2.4300000000000002</v>
      </c>
      <c r="F22" s="9">
        <v>0.3</v>
      </c>
      <c r="G22" s="9">
        <v>14.64</v>
      </c>
      <c r="H22" s="9">
        <v>72.599999999999994</v>
      </c>
      <c r="I22" s="9">
        <v>8.9999999999999993E-3</v>
      </c>
      <c r="J22" s="9">
        <v>0</v>
      </c>
      <c r="K22" s="10">
        <v>0</v>
      </c>
      <c r="L22" s="10">
        <v>0.05</v>
      </c>
      <c r="M22" s="10">
        <v>0.9</v>
      </c>
      <c r="N22" s="10">
        <v>26.1</v>
      </c>
      <c r="O22" s="9">
        <v>0.63</v>
      </c>
      <c r="P22" s="9">
        <v>0.05</v>
      </c>
    </row>
    <row r="23" spans="1:16" ht="15" customHeight="1">
      <c r="A23" s="8">
        <v>2</v>
      </c>
      <c r="B23" s="50" t="s">
        <v>82</v>
      </c>
      <c r="C23" s="50"/>
      <c r="D23" s="8">
        <v>30</v>
      </c>
      <c r="E23" s="10">
        <v>2.5499999999999998</v>
      </c>
      <c r="F23" s="10">
        <v>0.99</v>
      </c>
      <c r="G23" s="10">
        <v>14.49</v>
      </c>
      <c r="H23" s="10">
        <v>77.7</v>
      </c>
      <c r="I23" s="10">
        <v>0.09</v>
      </c>
      <c r="J23" s="9">
        <v>0</v>
      </c>
      <c r="K23" s="9">
        <v>0</v>
      </c>
      <c r="L23" s="10">
        <v>0.16</v>
      </c>
      <c r="M23" s="10">
        <v>15.75</v>
      </c>
      <c r="N23" s="10">
        <v>71.099999999999994</v>
      </c>
      <c r="O23" s="10">
        <v>21.15</v>
      </c>
      <c r="P23" s="10">
        <v>1.75</v>
      </c>
    </row>
    <row r="24" spans="1:16">
      <c r="A24" s="72" t="s">
        <v>35</v>
      </c>
      <c r="B24" s="73"/>
      <c r="C24" s="74"/>
      <c r="D24" s="8">
        <f>SUM(D18:D23)</f>
        <v>880</v>
      </c>
      <c r="E24" s="10">
        <f>SUM(E18:E23)</f>
        <v>34.229999999999997</v>
      </c>
      <c r="F24" s="10">
        <f t="shared" ref="F24:P24" si="1">SUM(F18:F23)</f>
        <v>33.89</v>
      </c>
      <c r="G24" s="10">
        <v>115</v>
      </c>
      <c r="H24" s="10">
        <f t="shared" si="1"/>
        <v>902.34</v>
      </c>
      <c r="I24" s="10">
        <f t="shared" si="1"/>
        <v>0.58899999999999997</v>
      </c>
      <c r="J24" s="10">
        <f t="shared" si="1"/>
        <v>54.16</v>
      </c>
      <c r="K24" s="10">
        <f t="shared" si="1"/>
        <v>267.48</v>
      </c>
      <c r="L24" s="10">
        <f t="shared" si="1"/>
        <v>5.16</v>
      </c>
      <c r="M24" s="10">
        <f t="shared" si="1"/>
        <v>139.51</v>
      </c>
      <c r="N24" s="10">
        <f t="shared" si="1"/>
        <v>197.4</v>
      </c>
      <c r="O24" s="10">
        <f t="shared" si="1"/>
        <v>130.5</v>
      </c>
      <c r="P24" s="10">
        <f t="shared" si="1"/>
        <v>7.06</v>
      </c>
    </row>
    <row r="25" spans="1:16">
      <c r="A25" s="72" t="s">
        <v>36</v>
      </c>
      <c r="B25" s="73"/>
      <c r="C25" s="74"/>
      <c r="D25" s="8"/>
      <c r="E25" s="9">
        <f>E16+E24</f>
        <v>56.059999999999995</v>
      </c>
      <c r="F25" s="9">
        <f t="shared" ref="F25:P25" si="2">F16+F24</f>
        <v>64.98</v>
      </c>
      <c r="G25" s="10">
        <v>218.76</v>
      </c>
      <c r="H25" s="9">
        <f t="shared" si="2"/>
        <v>1661.9899999999998</v>
      </c>
      <c r="I25" s="9">
        <f t="shared" si="2"/>
        <v>0.748</v>
      </c>
      <c r="J25" s="9">
        <f t="shared" si="2"/>
        <v>58.559999999999995</v>
      </c>
      <c r="K25" s="9">
        <f t="shared" si="2"/>
        <v>426.98</v>
      </c>
      <c r="L25" s="9">
        <f t="shared" si="2"/>
        <v>8.09</v>
      </c>
      <c r="M25" s="9">
        <f t="shared" si="2"/>
        <v>185.45</v>
      </c>
      <c r="N25" s="9">
        <f t="shared" si="2"/>
        <v>290.56</v>
      </c>
      <c r="O25" s="9">
        <f t="shared" si="2"/>
        <v>157.51</v>
      </c>
      <c r="P25" s="9">
        <f t="shared" si="2"/>
        <v>9.14</v>
      </c>
    </row>
    <row r="26" spans="1:16">
      <c r="A26" s="32"/>
      <c r="B26" s="32"/>
      <c r="C26" s="32"/>
      <c r="D26" s="33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>
      <c r="A27" s="32"/>
      <c r="B27" s="32"/>
      <c r="C27" s="32"/>
      <c r="D27" s="33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>
      <c r="A28" s="32"/>
      <c r="B28" s="32"/>
      <c r="C28" s="32"/>
      <c r="D28" s="33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>
      <c r="A29" s="12" t="s">
        <v>0</v>
      </c>
      <c r="B29" s="13"/>
      <c r="C29" s="13"/>
      <c r="D29" s="13"/>
      <c r="E29" s="13"/>
      <c r="F29" s="13"/>
      <c r="G29" s="13"/>
      <c r="H29" s="13"/>
      <c r="I29" s="13"/>
      <c r="J29" s="13"/>
      <c r="K29" s="75"/>
      <c r="L29" s="75"/>
      <c r="M29" s="75"/>
      <c r="N29" s="75"/>
      <c r="O29" s="75"/>
      <c r="P29" s="75"/>
    </row>
    <row r="30" spans="1:16">
      <c r="A30" s="76" t="s">
        <v>37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</row>
    <row r="31" spans="1:16" ht="15" customHeight="1">
      <c r="A31" s="14"/>
      <c r="B31" s="13"/>
      <c r="C31" s="13"/>
      <c r="D31" s="13"/>
      <c r="E31" s="15" t="s">
        <v>2</v>
      </c>
      <c r="F31" s="77">
        <v>2</v>
      </c>
      <c r="G31" s="78"/>
      <c r="H31" s="78"/>
      <c r="I31" s="79" t="s">
        <v>3</v>
      </c>
      <c r="J31" s="79"/>
      <c r="K31" s="59" t="s">
        <v>83</v>
      </c>
      <c r="L31" s="59"/>
      <c r="M31" s="59"/>
      <c r="N31" s="59"/>
      <c r="O31" s="59"/>
      <c r="P31" s="59"/>
    </row>
    <row r="32" spans="1:16">
      <c r="A32" s="13"/>
      <c r="B32" s="13"/>
      <c r="C32" s="13"/>
      <c r="D32" s="79" t="s">
        <v>4</v>
      </c>
      <c r="E32" s="79"/>
      <c r="F32" s="16" t="s">
        <v>5</v>
      </c>
      <c r="G32" s="13"/>
      <c r="H32" s="13"/>
      <c r="I32" s="79" t="s">
        <v>6</v>
      </c>
      <c r="J32" s="79"/>
      <c r="K32" s="81" t="s">
        <v>75</v>
      </c>
      <c r="L32" s="81"/>
      <c r="M32" s="81"/>
      <c r="N32" s="81"/>
      <c r="O32" s="81"/>
      <c r="P32" s="81"/>
    </row>
    <row r="33" spans="1:16">
      <c r="A33" s="82" t="s">
        <v>7</v>
      </c>
      <c r="B33" s="82" t="s">
        <v>8</v>
      </c>
      <c r="C33" s="82"/>
      <c r="D33" s="82" t="s">
        <v>9</v>
      </c>
      <c r="E33" s="86" t="s">
        <v>10</v>
      </c>
      <c r="F33" s="86"/>
      <c r="G33" s="86"/>
      <c r="H33" s="82" t="s">
        <v>11</v>
      </c>
      <c r="I33" s="86" t="s">
        <v>12</v>
      </c>
      <c r="J33" s="86"/>
      <c r="K33" s="86"/>
      <c r="L33" s="86"/>
      <c r="M33" s="86" t="s">
        <v>13</v>
      </c>
      <c r="N33" s="86"/>
      <c r="O33" s="86"/>
      <c r="P33" s="86"/>
    </row>
    <row r="34" spans="1:16">
      <c r="A34" s="83"/>
      <c r="B34" s="84"/>
      <c r="C34" s="85"/>
      <c r="D34" s="83"/>
      <c r="E34" s="17" t="s">
        <v>14</v>
      </c>
      <c r="F34" s="17" t="s">
        <v>15</v>
      </c>
      <c r="G34" s="17" t="s">
        <v>16</v>
      </c>
      <c r="H34" s="83"/>
      <c r="I34" s="17" t="s">
        <v>17</v>
      </c>
      <c r="J34" s="17" t="s">
        <v>18</v>
      </c>
      <c r="K34" s="17" t="s">
        <v>19</v>
      </c>
      <c r="L34" s="17" t="s">
        <v>20</v>
      </c>
      <c r="M34" s="17" t="s">
        <v>21</v>
      </c>
      <c r="N34" s="17" t="s">
        <v>22</v>
      </c>
      <c r="O34" s="17" t="s">
        <v>23</v>
      </c>
      <c r="P34" s="17" t="s">
        <v>24</v>
      </c>
    </row>
    <row r="35" spans="1:16">
      <c r="A35" s="18">
        <v>1</v>
      </c>
      <c r="B35" s="87">
        <v>2</v>
      </c>
      <c r="C35" s="87"/>
      <c r="D35" s="18">
        <v>3</v>
      </c>
      <c r="E35" s="18">
        <v>4</v>
      </c>
      <c r="F35" s="18">
        <v>5</v>
      </c>
      <c r="G35" s="18">
        <v>6</v>
      </c>
      <c r="H35" s="18">
        <v>7</v>
      </c>
      <c r="I35" s="18">
        <v>8</v>
      </c>
      <c r="J35" s="18">
        <v>9</v>
      </c>
      <c r="K35" s="18">
        <v>10</v>
      </c>
      <c r="L35" s="18">
        <v>11</v>
      </c>
      <c r="M35" s="18">
        <v>12</v>
      </c>
      <c r="N35" s="18">
        <v>13</v>
      </c>
      <c r="O35" s="18">
        <v>14</v>
      </c>
      <c r="P35" s="18">
        <v>15</v>
      </c>
    </row>
    <row r="36" spans="1:16">
      <c r="A36" s="64" t="s">
        <v>38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6" ht="24.75" customHeight="1">
      <c r="A37" s="8">
        <v>186</v>
      </c>
      <c r="B37" s="50" t="s">
        <v>39</v>
      </c>
      <c r="C37" s="50"/>
      <c r="D37" s="8">
        <v>200</v>
      </c>
      <c r="E37" s="10">
        <v>5.6</v>
      </c>
      <c r="F37" s="10">
        <v>7.5</v>
      </c>
      <c r="G37" s="10">
        <v>40.99</v>
      </c>
      <c r="H37" s="10">
        <v>252.8</v>
      </c>
      <c r="I37" s="9">
        <v>0.04</v>
      </c>
      <c r="J37" s="10">
        <v>0.31</v>
      </c>
      <c r="K37" s="10">
        <v>44.8</v>
      </c>
      <c r="L37" s="9">
        <v>0.05</v>
      </c>
      <c r="M37" s="10">
        <v>132.6</v>
      </c>
      <c r="N37" s="10">
        <v>95.6</v>
      </c>
      <c r="O37" s="10">
        <v>14.9</v>
      </c>
      <c r="P37" s="10">
        <v>0.19</v>
      </c>
    </row>
    <row r="38" spans="1:16" ht="12.75" customHeight="1">
      <c r="A38" s="10">
        <v>9</v>
      </c>
      <c r="B38" s="50" t="s">
        <v>79</v>
      </c>
      <c r="C38" s="50"/>
      <c r="D38" s="8">
        <v>15</v>
      </c>
      <c r="E38" s="37">
        <v>3.48</v>
      </c>
      <c r="F38" s="37">
        <v>4.43</v>
      </c>
      <c r="G38" s="19">
        <v>0</v>
      </c>
      <c r="H38" s="37">
        <v>54.6</v>
      </c>
      <c r="I38" s="9">
        <v>0</v>
      </c>
      <c r="J38" s="37">
        <v>0.11</v>
      </c>
      <c r="K38" s="37">
        <v>43.2</v>
      </c>
      <c r="L38" s="37">
        <v>0.08</v>
      </c>
      <c r="M38" s="37">
        <v>132</v>
      </c>
      <c r="N38" s="37">
        <v>75</v>
      </c>
      <c r="O38" s="37">
        <v>5.25</v>
      </c>
      <c r="P38" s="37">
        <v>0.15</v>
      </c>
    </row>
    <row r="39" spans="1:16" ht="15" customHeight="1">
      <c r="A39" s="10">
        <v>266</v>
      </c>
      <c r="B39" s="50" t="s">
        <v>50</v>
      </c>
      <c r="C39" s="50"/>
      <c r="D39" s="8">
        <v>200</v>
      </c>
      <c r="E39" s="9">
        <v>9.1999999999999993</v>
      </c>
      <c r="F39" s="9">
        <v>7.1</v>
      </c>
      <c r="G39" s="9">
        <v>11.03</v>
      </c>
      <c r="H39" s="9">
        <v>148.46</v>
      </c>
      <c r="I39" s="9">
        <v>0.09</v>
      </c>
      <c r="J39" s="9">
        <v>2.6</v>
      </c>
      <c r="K39" s="9">
        <v>44.42</v>
      </c>
      <c r="L39" s="9">
        <v>0.24</v>
      </c>
      <c r="M39" s="9">
        <v>257.92</v>
      </c>
      <c r="N39" s="9">
        <v>271.7</v>
      </c>
      <c r="O39" s="9">
        <v>87.5</v>
      </c>
      <c r="P39" s="9">
        <v>3.28</v>
      </c>
    </row>
    <row r="40" spans="1:16" ht="14.25" customHeight="1">
      <c r="A40" s="10">
        <v>1</v>
      </c>
      <c r="B40" s="40" t="s">
        <v>28</v>
      </c>
      <c r="C40" s="34"/>
      <c r="D40" s="8">
        <v>30</v>
      </c>
      <c r="E40" s="9">
        <v>2.4300000000000002</v>
      </c>
      <c r="F40" s="9">
        <v>0.3</v>
      </c>
      <c r="G40" s="9">
        <v>14.64</v>
      </c>
      <c r="H40" s="9">
        <v>72.599999999999994</v>
      </c>
      <c r="I40" s="9">
        <v>8.9999999999999993E-3</v>
      </c>
      <c r="J40" s="9">
        <v>0</v>
      </c>
      <c r="K40" s="10">
        <v>0</v>
      </c>
      <c r="L40" s="10">
        <v>0.05</v>
      </c>
      <c r="M40" s="10">
        <v>0.9</v>
      </c>
      <c r="N40" s="10">
        <v>26.1</v>
      </c>
      <c r="O40" s="9">
        <v>0.63</v>
      </c>
      <c r="P40" s="9">
        <v>0.05</v>
      </c>
    </row>
    <row r="41" spans="1:16" ht="15" customHeight="1">
      <c r="A41" s="10">
        <v>2</v>
      </c>
      <c r="B41" s="50" t="s">
        <v>81</v>
      </c>
      <c r="C41" s="50"/>
      <c r="D41" s="8">
        <v>20</v>
      </c>
      <c r="E41" s="10">
        <v>1.7</v>
      </c>
      <c r="F41" s="10">
        <v>0.66</v>
      </c>
      <c r="G41" s="10">
        <v>9.66</v>
      </c>
      <c r="H41" s="10">
        <v>51.8</v>
      </c>
      <c r="I41" s="10">
        <v>0.06</v>
      </c>
      <c r="J41" s="9">
        <v>0</v>
      </c>
      <c r="K41" s="9">
        <v>0</v>
      </c>
      <c r="L41" s="10">
        <v>0.11</v>
      </c>
      <c r="M41" s="10">
        <v>10.5</v>
      </c>
      <c r="N41" s="10">
        <v>47.4</v>
      </c>
      <c r="O41" s="10">
        <v>14.1</v>
      </c>
      <c r="P41" s="10">
        <v>1.1599999999999999</v>
      </c>
    </row>
    <row r="42" spans="1:16" ht="15" customHeight="1">
      <c r="A42" s="8">
        <v>588</v>
      </c>
      <c r="B42" s="50" t="s">
        <v>41</v>
      </c>
      <c r="C42" s="50"/>
      <c r="D42" s="8">
        <v>100</v>
      </c>
      <c r="E42" s="9">
        <v>0.4</v>
      </c>
      <c r="F42" s="9">
        <v>0.4</v>
      </c>
      <c r="G42" s="9">
        <v>9.8000000000000007</v>
      </c>
      <c r="H42" s="9">
        <v>47</v>
      </c>
      <c r="I42" s="9">
        <v>0.03</v>
      </c>
      <c r="J42" s="9">
        <v>10</v>
      </c>
      <c r="K42" s="9">
        <v>5</v>
      </c>
      <c r="L42" s="9">
        <v>0.2</v>
      </c>
      <c r="M42" s="9">
        <v>16</v>
      </c>
      <c r="N42" s="9">
        <v>11</v>
      </c>
      <c r="O42" s="9">
        <v>9</v>
      </c>
      <c r="P42" s="9">
        <v>2.2000000000000002</v>
      </c>
    </row>
    <row r="43" spans="1:16">
      <c r="A43" s="72" t="s">
        <v>30</v>
      </c>
      <c r="B43" s="73"/>
      <c r="C43" s="74"/>
      <c r="D43" s="8">
        <v>565</v>
      </c>
      <c r="E43" s="9">
        <f t="shared" ref="E43:P43" si="3">E37+E38+E39+E40+E41+E42</f>
        <v>22.81</v>
      </c>
      <c r="F43" s="9">
        <f t="shared" si="3"/>
        <v>20.39</v>
      </c>
      <c r="G43" s="9">
        <f t="shared" si="3"/>
        <v>86.11999999999999</v>
      </c>
      <c r="H43" s="9">
        <f t="shared" si="3"/>
        <v>627.26</v>
      </c>
      <c r="I43" s="9">
        <f t="shared" si="3"/>
        <v>0.22900000000000001</v>
      </c>
      <c r="J43" s="9">
        <f t="shared" si="3"/>
        <v>13.02</v>
      </c>
      <c r="K43" s="9">
        <f t="shared" si="3"/>
        <v>137.42000000000002</v>
      </c>
      <c r="L43" s="9">
        <f t="shared" si="3"/>
        <v>0.73</v>
      </c>
      <c r="M43" s="9">
        <f t="shared" si="3"/>
        <v>549.91999999999996</v>
      </c>
      <c r="N43" s="9">
        <f t="shared" si="3"/>
        <v>526.79999999999995</v>
      </c>
      <c r="O43" s="9">
        <f t="shared" si="3"/>
        <v>131.38</v>
      </c>
      <c r="P43" s="9">
        <f t="shared" si="3"/>
        <v>7.0299999999999994</v>
      </c>
    </row>
    <row r="44" spans="1:16">
      <c r="A44" s="64" t="s">
        <v>31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>
      <c r="A45" s="9" t="s">
        <v>86</v>
      </c>
      <c r="B45" s="50" t="s">
        <v>87</v>
      </c>
      <c r="C45" s="50"/>
      <c r="D45" s="8">
        <v>100</v>
      </c>
      <c r="E45" s="10">
        <v>1.6</v>
      </c>
      <c r="F45" s="10">
        <v>3.4</v>
      </c>
      <c r="G45" s="10">
        <v>8.1999999999999993</v>
      </c>
      <c r="H45" s="10">
        <v>74</v>
      </c>
      <c r="I45" s="10">
        <v>0.06</v>
      </c>
      <c r="J45" s="10">
        <v>2.98</v>
      </c>
      <c r="K45" s="9">
        <v>0</v>
      </c>
      <c r="L45" s="10">
        <v>0</v>
      </c>
      <c r="M45" s="10">
        <v>18.46</v>
      </c>
      <c r="N45" s="10">
        <v>0</v>
      </c>
      <c r="O45" s="10">
        <v>19.53</v>
      </c>
      <c r="P45" s="10">
        <v>0.61</v>
      </c>
    </row>
    <row r="46" spans="1:16" ht="27" customHeight="1">
      <c r="A46" s="8">
        <v>56</v>
      </c>
      <c r="B46" s="50" t="s">
        <v>42</v>
      </c>
      <c r="C46" s="50"/>
      <c r="D46" s="8">
        <v>300</v>
      </c>
      <c r="E46" s="10">
        <v>5.9</v>
      </c>
      <c r="F46" s="10">
        <v>7.7</v>
      </c>
      <c r="G46" s="10">
        <v>16.600000000000001</v>
      </c>
      <c r="H46" s="10">
        <v>145</v>
      </c>
      <c r="I46" s="10">
        <v>0.01</v>
      </c>
      <c r="J46" s="10">
        <v>2.0499999999999998</v>
      </c>
      <c r="K46" s="10">
        <v>235.02</v>
      </c>
      <c r="L46" s="10">
        <v>2.72</v>
      </c>
      <c r="M46" s="10">
        <v>10.88</v>
      </c>
      <c r="N46" s="10">
        <v>27.74</v>
      </c>
      <c r="O46" s="10">
        <v>10.07</v>
      </c>
      <c r="P46" s="10">
        <v>0.34</v>
      </c>
    </row>
    <row r="47" spans="1:16" ht="26.25" customHeight="1">
      <c r="A47" s="8">
        <v>81</v>
      </c>
      <c r="B47" s="50" t="s">
        <v>55</v>
      </c>
      <c r="C47" s="50"/>
      <c r="D47" s="8">
        <v>200</v>
      </c>
      <c r="E47" s="9">
        <v>11.64</v>
      </c>
      <c r="F47" s="9">
        <v>12.28</v>
      </c>
      <c r="G47" s="9">
        <v>30.28</v>
      </c>
      <c r="H47" s="9">
        <v>278.91000000000003</v>
      </c>
      <c r="I47" s="9">
        <v>0.19</v>
      </c>
      <c r="J47" s="9">
        <v>26.2</v>
      </c>
      <c r="K47" s="9">
        <v>73.67</v>
      </c>
      <c r="L47" s="9">
        <v>0.44</v>
      </c>
      <c r="M47" s="9">
        <v>60.9</v>
      </c>
      <c r="N47" s="9">
        <v>120.5</v>
      </c>
      <c r="O47" s="9">
        <v>37.64</v>
      </c>
      <c r="P47" s="9">
        <v>1.46</v>
      </c>
    </row>
    <row r="48" spans="1:16" ht="24.75" customHeight="1">
      <c r="A48" s="8">
        <v>707</v>
      </c>
      <c r="B48" s="50" t="s">
        <v>43</v>
      </c>
      <c r="C48" s="50"/>
      <c r="D48" s="8">
        <v>200</v>
      </c>
      <c r="E48" s="9">
        <v>0.78</v>
      </c>
      <c r="F48" s="9">
        <v>0.06</v>
      </c>
      <c r="G48" s="9">
        <v>30.1</v>
      </c>
      <c r="H48" s="9">
        <v>125.2</v>
      </c>
      <c r="I48" s="9">
        <v>0.02</v>
      </c>
      <c r="J48" s="9">
        <v>0.8</v>
      </c>
      <c r="K48" s="9">
        <v>0</v>
      </c>
      <c r="L48" s="9">
        <v>1.1000000000000001</v>
      </c>
      <c r="M48" s="9">
        <v>32.6</v>
      </c>
      <c r="N48" s="9">
        <v>29.2</v>
      </c>
      <c r="O48" s="9">
        <v>21</v>
      </c>
      <c r="P48" s="9">
        <v>0.7</v>
      </c>
    </row>
    <row r="49" spans="1:16" ht="15" customHeight="1">
      <c r="A49" s="10">
        <v>1</v>
      </c>
      <c r="B49" s="50" t="s">
        <v>28</v>
      </c>
      <c r="C49" s="50"/>
      <c r="D49" s="8">
        <v>30</v>
      </c>
      <c r="E49" s="9">
        <v>2.4300000000000002</v>
      </c>
      <c r="F49" s="9">
        <v>0.3</v>
      </c>
      <c r="G49" s="9">
        <v>14.64</v>
      </c>
      <c r="H49" s="9">
        <v>72.599999999999994</v>
      </c>
      <c r="I49" s="9">
        <v>8.9999999999999993E-3</v>
      </c>
      <c r="J49" s="9">
        <v>0</v>
      </c>
      <c r="K49" s="10">
        <v>0</v>
      </c>
      <c r="L49" s="10">
        <v>0.05</v>
      </c>
      <c r="M49" s="10">
        <v>0.9</v>
      </c>
      <c r="N49" s="10">
        <v>26.1</v>
      </c>
      <c r="O49" s="9">
        <v>0.63</v>
      </c>
      <c r="P49" s="9">
        <v>0.05</v>
      </c>
    </row>
    <row r="50" spans="1:16" ht="12.75" customHeight="1">
      <c r="A50" s="8">
        <v>20</v>
      </c>
      <c r="B50" s="52" t="s">
        <v>88</v>
      </c>
      <c r="C50" s="53"/>
      <c r="D50" s="8">
        <v>30</v>
      </c>
      <c r="E50" s="10">
        <v>2.2000000000000002</v>
      </c>
      <c r="F50" s="10">
        <v>3</v>
      </c>
      <c r="G50" s="10">
        <v>22.4</v>
      </c>
      <c r="H50" s="10">
        <v>122</v>
      </c>
      <c r="I50" s="10">
        <v>0.01</v>
      </c>
      <c r="J50" s="10">
        <v>0</v>
      </c>
      <c r="K50" s="10">
        <v>21</v>
      </c>
      <c r="L50" s="9">
        <v>0</v>
      </c>
      <c r="M50" s="10">
        <v>8.8000000000000007</v>
      </c>
      <c r="N50" s="10">
        <v>0</v>
      </c>
      <c r="O50" s="10">
        <v>6</v>
      </c>
      <c r="P50" s="10">
        <v>4.5999999999999996</v>
      </c>
    </row>
    <row r="51" spans="1:16" ht="15" customHeight="1">
      <c r="A51" s="8">
        <v>2</v>
      </c>
      <c r="B51" s="50" t="s">
        <v>82</v>
      </c>
      <c r="C51" s="50"/>
      <c r="D51" s="8">
        <v>30</v>
      </c>
      <c r="E51" s="10">
        <v>2.5499999999999998</v>
      </c>
      <c r="F51" s="10">
        <v>0.99</v>
      </c>
      <c r="G51" s="10">
        <v>14.49</v>
      </c>
      <c r="H51" s="10">
        <v>77.7</v>
      </c>
      <c r="I51" s="10">
        <v>0.09</v>
      </c>
      <c r="J51" s="9">
        <v>0</v>
      </c>
      <c r="K51" s="9">
        <v>0</v>
      </c>
      <c r="L51" s="10">
        <v>0.16</v>
      </c>
      <c r="M51" s="10">
        <v>15.75</v>
      </c>
      <c r="N51" s="10">
        <v>71.099999999999994</v>
      </c>
      <c r="O51" s="10">
        <v>21.15</v>
      </c>
      <c r="P51" s="10">
        <v>1.75</v>
      </c>
    </row>
    <row r="52" spans="1:16">
      <c r="A52" s="72" t="s">
        <v>44</v>
      </c>
      <c r="B52" s="73"/>
      <c r="C52" s="74"/>
      <c r="D52" s="8">
        <f>SUM(D45:D51)</f>
        <v>890</v>
      </c>
      <c r="E52" s="9">
        <f>SUM(E45:E51)</f>
        <v>27.1</v>
      </c>
      <c r="F52" s="9">
        <f t="shared" ref="F52:P52" si="4">SUM(F45:F51)</f>
        <v>27.729999999999997</v>
      </c>
      <c r="G52" s="9">
        <f t="shared" si="4"/>
        <v>136.71</v>
      </c>
      <c r="H52" s="9">
        <f t="shared" si="4"/>
        <v>895.41000000000008</v>
      </c>
      <c r="I52" s="9">
        <f t="shared" si="4"/>
        <v>0.38900000000000001</v>
      </c>
      <c r="J52" s="9">
        <f t="shared" si="4"/>
        <v>32.029999999999994</v>
      </c>
      <c r="K52" s="9">
        <f t="shared" si="4"/>
        <v>329.69</v>
      </c>
      <c r="L52" s="9">
        <f t="shared" si="4"/>
        <v>4.47</v>
      </c>
      <c r="M52" s="9">
        <f t="shared" si="4"/>
        <v>148.29000000000002</v>
      </c>
      <c r="N52" s="9">
        <f t="shared" si="4"/>
        <v>274.64</v>
      </c>
      <c r="O52" s="9">
        <f t="shared" si="4"/>
        <v>116.02000000000001</v>
      </c>
      <c r="P52" s="9">
        <f t="shared" si="4"/>
        <v>9.51</v>
      </c>
    </row>
    <row r="53" spans="1:16">
      <c r="A53" s="72" t="s">
        <v>36</v>
      </c>
      <c r="B53" s="73"/>
      <c r="C53" s="74"/>
      <c r="D53" s="8"/>
      <c r="E53" s="9">
        <f>E43+E52</f>
        <v>49.91</v>
      </c>
      <c r="F53" s="9">
        <f t="shared" ref="F53:P53" si="5">F43+F52</f>
        <v>48.12</v>
      </c>
      <c r="G53" s="9">
        <f t="shared" si="5"/>
        <v>222.82999999999998</v>
      </c>
      <c r="H53" s="9">
        <f t="shared" si="5"/>
        <v>1522.67</v>
      </c>
      <c r="I53" s="9">
        <f t="shared" si="5"/>
        <v>0.61799999999999999</v>
      </c>
      <c r="J53" s="9">
        <f t="shared" si="5"/>
        <v>45.05</v>
      </c>
      <c r="K53" s="9">
        <f t="shared" si="5"/>
        <v>467.11</v>
      </c>
      <c r="L53" s="9">
        <f t="shared" si="5"/>
        <v>5.1999999999999993</v>
      </c>
      <c r="M53" s="9">
        <f t="shared" si="5"/>
        <v>698.21</v>
      </c>
      <c r="N53" s="9">
        <f t="shared" si="5"/>
        <v>801.43999999999994</v>
      </c>
      <c r="O53" s="9">
        <f t="shared" si="5"/>
        <v>247.4</v>
      </c>
      <c r="P53" s="9">
        <f t="shared" si="5"/>
        <v>16.54</v>
      </c>
    </row>
    <row r="54" spans="1:16">
      <c r="A54" s="32"/>
      <c r="B54" s="32"/>
      <c r="C54" s="32"/>
      <c r="D54" s="33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>
      <c r="A55" s="32"/>
      <c r="B55" s="32"/>
      <c r="C55" s="32"/>
      <c r="D55" s="33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>
      <c r="A56" s="32"/>
      <c r="B56" s="32"/>
      <c r="C56" s="32"/>
      <c r="D56" s="33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>
      <c r="A57" s="32"/>
      <c r="B57" s="32"/>
      <c r="C57" s="32"/>
      <c r="D57" s="33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>
      <c r="A58" s="32"/>
      <c r="B58" s="32"/>
      <c r="C58" s="32"/>
      <c r="D58" s="33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>
      <c r="A59" s="12" t="s">
        <v>0</v>
      </c>
      <c r="B59" s="13"/>
      <c r="C59" s="13"/>
      <c r="D59" s="13"/>
      <c r="E59" s="13"/>
      <c r="F59" s="13"/>
      <c r="G59" s="13"/>
      <c r="H59" s="13"/>
      <c r="I59" s="13"/>
      <c r="J59" s="13"/>
      <c r="K59" s="75"/>
      <c r="L59" s="75"/>
      <c r="M59" s="75"/>
      <c r="N59" s="75"/>
      <c r="O59" s="75"/>
      <c r="P59" s="75"/>
    </row>
    <row r="60" spans="1:16">
      <c r="A60" s="76" t="s">
        <v>45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</row>
    <row r="61" spans="1:16" ht="15" customHeight="1">
      <c r="A61" s="14"/>
      <c r="B61" s="13"/>
      <c r="C61" s="13"/>
      <c r="D61" s="13"/>
      <c r="E61" s="15" t="s">
        <v>2</v>
      </c>
      <c r="F61" s="77">
        <v>3</v>
      </c>
      <c r="G61" s="78"/>
      <c r="H61" s="78"/>
      <c r="I61" s="79" t="s">
        <v>3</v>
      </c>
      <c r="J61" s="79"/>
      <c r="K61" s="59" t="s">
        <v>83</v>
      </c>
      <c r="L61" s="59"/>
      <c r="M61" s="59"/>
      <c r="N61" s="59"/>
      <c r="O61" s="59"/>
      <c r="P61" s="59"/>
    </row>
    <row r="62" spans="1:16">
      <c r="A62" s="13"/>
      <c r="B62" s="13"/>
      <c r="C62" s="13"/>
      <c r="D62" s="79" t="s">
        <v>4</v>
      </c>
      <c r="E62" s="79"/>
      <c r="F62" s="16" t="s">
        <v>5</v>
      </c>
      <c r="G62" s="13"/>
      <c r="H62" s="13"/>
      <c r="I62" s="79" t="s">
        <v>6</v>
      </c>
      <c r="J62" s="79"/>
      <c r="K62" s="81" t="s">
        <v>75</v>
      </c>
      <c r="L62" s="81"/>
      <c r="M62" s="81"/>
      <c r="N62" s="81"/>
      <c r="O62" s="81"/>
      <c r="P62" s="81"/>
    </row>
    <row r="63" spans="1:16">
      <c r="A63" s="82" t="s">
        <v>7</v>
      </c>
      <c r="B63" s="82" t="s">
        <v>8</v>
      </c>
      <c r="C63" s="82"/>
      <c r="D63" s="82" t="s">
        <v>9</v>
      </c>
      <c r="E63" s="86" t="s">
        <v>10</v>
      </c>
      <c r="F63" s="86"/>
      <c r="G63" s="86"/>
      <c r="H63" s="82" t="s">
        <v>11</v>
      </c>
      <c r="I63" s="86" t="s">
        <v>12</v>
      </c>
      <c r="J63" s="86"/>
      <c r="K63" s="86"/>
      <c r="L63" s="86"/>
      <c r="M63" s="86" t="s">
        <v>13</v>
      </c>
      <c r="N63" s="86"/>
      <c r="O63" s="86"/>
      <c r="P63" s="86"/>
    </row>
    <row r="64" spans="1:16">
      <c r="A64" s="83"/>
      <c r="B64" s="84"/>
      <c r="C64" s="85"/>
      <c r="D64" s="83"/>
      <c r="E64" s="17" t="s">
        <v>14</v>
      </c>
      <c r="F64" s="17" t="s">
        <v>15</v>
      </c>
      <c r="G64" s="17" t="s">
        <v>16</v>
      </c>
      <c r="H64" s="83"/>
      <c r="I64" s="17" t="s">
        <v>17</v>
      </c>
      <c r="J64" s="17" t="s">
        <v>18</v>
      </c>
      <c r="K64" s="17" t="s">
        <v>19</v>
      </c>
      <c r="L64" s="17" t="s">
        <v>20</v>
      </c>
      <c r="M64" s="17" t="s">
        <v>21</v>
      </c>
      <c r="N64" s="17" t="s">
        <v>22</v>
      </c>
      <c r="O64" s="17" t="s">
        <v>23</v>
      </c>
      <c r="P64" s="17" t="s">
        <v>24</v>
      </c>
    </row>
    <row r="65" spans="1:16">
      <c r="A65" s="18">
        <v>1</v>
      </c>
      <c r="B65" s="87">
        <v>2</v>
      </c>
      <c r="C65" s="87"/>
      <c r="D65" s="18">
        <v>3</v>
      </c>
      <c r="E65" s="18">
        <v>4</v>
      </c>
      <c r="F65" s="18">
        <v>5</v>
      </c>
      <c r="G65" s="18">
        <v>6</v>
      </c>
      <c r="H65" s="18">
        <v>7</v>
      </c>
      <c r="I65" s="18">
        <v>8</v>
      </c>
      <c r="J65" s="18">
        <v>9</v>
      </c>
      <c r="K65" s="18">
        <v>10</v>
      </c>
      <c r="L65" s="18">
        <v>11</v>
      </c>
      <c r="M65" s="18">
        <v>12</v>
      </c>
      <c r="N65" s="18">
        <v>13</v>
      </c>
      <c r="O65" s="18">
        <v>14</v>
      </c>
      <c r="P65" s="18">
        <v>15</v>
      </c>
    </row>
    <row r="66" spans="1:16">
      <c r="A66" s="64" t="s">
        <v>38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39" customHeight="1">
      <c r="A67" s="8">
        <v>78</v>
      </c>
      <c r="B67" s="50" t="s">
        <v>89</v>
      </c>
      <c r="C67" s="50"/>
      <c r="D67" s="8">
        <v>300</v>
      </c>
      <c r="E67" s="10">
        <v>8.3000000000000007</v>
      </c>
      <c r="F67" s="10">
        <v>6.7</v>
      </c>
      <c r="G67" s="10">
        <v>23.8</v>
      </c>
      <c r="H67" s="10">
        <v>180</v>
      </c>
      <c r="I67" s="9" t="s">
        <v>76</v>
      </c>
      <c r="J67" s="10">
        <v>0.78</v>
      </c>
      <c r="K67" s="10">
        <v>0</v>
      </c>
      <c r="L67" s="10">
        <v>0</v>
      </c>
      <c r="M67" s="10">
        <v>162.72999999999999</v>
      </c>
      <c r="N67" s="10">
        <v>0</v>
      </c>
      <c r="O67" s="10">
        <v>21.61</v>
      </c>
      <c r="P67" s="10">
        <v>0.48</v>
      </c>
    </row>
    <row r="68" spans="1:16" ht="16.5" customHeight="1">
      <c r="A68" s="8">
        <v>290</v>
      </c>
      <c r="B68" s="50" t="s">
        <v>90</v>
      </c>
      <c r="C68" s="50"/>
      <c r="D68" s="8">
        <v>100</v>
      </c>
      <c r="E68" s="10">
        <v>6.9</v>
      </c>
      <c r="F68" s="10">
        <v>10.4</v>
      </c>
      <c r="G68" s="10">
        <v>50.4</v>
      </c>
      <c r="H68" s="10">
        <v>328</v>
      </c>
      <c r="I68" s="10">
        <v>0.06</v>
      </c>
      <c r="J68" s="10">
        <v>0</v>
      </c>
      <c r="K68" s="10">
        <v>0</v>
      </c>
      <c r="L68" s="10">
        <v>0</v>
      </c>
      <c r="M68" s="10">
        <v>13.66</v>
      </c>
      <c r="N68" s="10">
        <v>0</v>
      </c>
      <c r="O68" s="10">
        <v>8.4600000000000009</v>
      </c>
      <c r="P68" s="10">
        <v>0.72</v>
      </c>
    </row>
    <row r="69" spans="1:16">
      <c r="A69" s="8">
        <v>271</v>
      </c>
      <c r="B69" s="50" t="s">
        <v>46</v>
      </c>
      <c r="C69" s="50"/>
      <c r="D69" s="8">
        <v>200</v>
      </c>
      <c r="E69" s="9">
        <v>0.08</v>
      </c>
      <c r="F69" s="9">
        <v>0.02</v>
      </c>
      <c r="G69" s="9">
        <v>10.01</v>
      </c>
      <c r="H69" s="9">
        <v>40.51</v>
      </c>
      <c r="I69" s="9">
        <v>0</v>
      </c>
      <c r="J69" s="9">
        <v>0</v>
      </c>
      <c r="K69" s="9">
        <v>0</v>
      </c>
      <c r="L69" s="9">
        <v>0</v>
      </c>
      <c r="M69" s="9">
        <v>0.3</v>
      </c>
      <c r="N69" s="9">
        <v>0</v>
      </c>
      <c r="O69" s="9">
        <v>0</v>
      </c>
      <c r="P69" s="9">
        <v>0.03</v>
      </c>
    </row>
    <row r="70" spans="1:16">
      <c r="A70" s="10">
        <v>1</v>
      </c>
      <c r="B70" s="48" t="s">
        <v>28</v>
      </c>
      <c r="C70" s="49"/>
      <c r="D70" s="8">
        <v>30</v>
      </c>
      <c r="E70" s="9">
        <v>2.4300000000000002</v>
      </c>
      <c r="F70" s="9">
        <v>0.3</v>
      </c>
      <c r="G70" s="9">
        <v>14.64</v>
      </c>
      <c r="H70" s="9">
        <v>72.599999999999994</v>
      </c>
      <c r="I70" s="9">
        <v>8.9999999999999993E-3</v>
      </c>
      <c r="J70" s="9">
        <v>0</v>
      </c>
      <c r="K70" s="10">
        <v>0</v>
      </c>
      <c r="L70" s="10">
        <v>0.05</v>
      </c>
      <c r="M70" s="10">
        <v>0.9</v>
      </c>
      <c r="N70" s="10">
        <v>26.1</v>
      </c>
      <c r="O70" s="9">
        <v>0.63</v>
      </c>
      <c r="P70" s="9">
        <v>0.05</v>
      </c>
    </row>
    <row r="71" spans="1:16" ht="15" customHeight="1">
      <c r="A71" s="10">
        <v>2</v>
      </c>
      <c r="B71" s="50" t="s">
        <v>81</v>
      </c>
      <c r="C71" s="50"/>
      <c r="D71" s="8">
        <v>20</v>
      </c>
      <c r="E71" s="10">
        <v>1.7</v>
      </c>
      <c r="F71" s="10">
        <v>0.66</v>
      </c>
      <c r="G71" s="10">
        <v>9.66</v>
      </c>
      <c r="H71" s="10">
        <v>51.8</v>
      </c>
      <c r="I71" s="10">
        <v>0.06</v>
      </c>
      <c r="J71" s="9">
        <v>0</v>
      </c>
      <c r="K71" s="9">
        <v>0</v>
      </c>
      <c r="L71" s="10">
        <v>0.11</v>
      </c>
      <c r="M71" s="10">
        <v>10.5</v>
      </c>
      <c r="N71" s="10">
        <v>47.4</v>
      </c>
      <c r="O71" s="10">
        <v>14.1</v>
      </c>
      <c r="P71" s="10">
        <v>1.1599999999999999</v>
      </c>
    </row>
    <row r="72" spans="1:16" ht="15" customHeight="1">
      <c r="A72" s="8">
        <v>588</v>
      </c>
      <c r="B72" s="50" t="s">
        <v>41</v>
      </c>
      <c r="C72" s="50"/>
      <c r="D72" s="8">
        <v>100</v>
      </c>
      <c r="E72" s="9">
        <v>0.4</v>
      </c>
      <c r="F72" s="9">
        <v>0.4</v>
      </c>
      <c r="G72" s="9">
        <v>9.8000000000000007</v>
      </c>
      <c r="H72" s="9">
        <v>47</v>
      </c>
      <c r="I72" s="9">
        <v>0.03</v>
      </c>
      <c r="J72" s="9">
        <v>10</v>
      </c>
      <c r="K72" s="9">
        <v>5</v>
      </c>
      <c r="L72" s="9">
        <v>0.2</v>
      </c>
      <c r="M72" s="9">
        <v>16</v>
      </c>
      <c r="N72" s="9">
        <v>11</v>
      </c>
      <c r="O72" s="9">
        <v>9</v>
      </c>
      <c r="P72" s="9">
        <v>2.2000000000000002</v>
      </c>
    </row>
    <row r="73" spans="1:16">
      <c r="A73" s="72" t="s">
        <v>47</v>
      </c>
      <c r="B73" s="73"/>
      <c r="C73" s="74"/>
      <c r="D73" s="8">
        <f>D67+D68+++D69+D70+D71</f>
        <v>650</v>
      </c>
      <c r="E73" s="10">
        <f t="shared" ref="E73:P73" si="6">E67+E68+++E69+E70+E71</f>
        <v>19.41</v>
      </c>
      <c r="F73" s="10">
        <v>18.48</v>
      </c>
      <c r="G73" s="10">
        <f t="shared" si="6"/>
        <v>108.51</v>
      </c>
      <c r="H73" s="10">
        <f t="shared" si="6"/>
        <v>672.91</v>
      </c>
      <c r="I73" s="10">
        <f t="shared" si="6"/>
        <v>0.19900000000000001</v>
      </c>
      <c r="J73" s="10">
        <f t="shared" si="6"/>
        <v>0.78</v>
      </c>
      <c r="K73" s="10">
        <f t="shared" si="6"/>
        <v>0</v>
      </c>
      <c r="L73" s="10">
        <f t="shared" si="6"/>
        <v>0.16</v>
      </c>
      <c r="M73" s="10">
        <f t="shared" si="6"/>
        <v>188.09</v>
      </c>
      <c r="N73" s="10">
        <f t="shared" si="6"/>
        <v>73.5</v>
      </c>
      <c r="O73" s="10">
        <f t="shared" si="6"/>
        <v>44.8</v>
      </c>
      <c r="P73" s="10">
        <f t="shared" si="6"/>
        <v>2.44</v>
      </c>
    </row>
    <row r="74" spans="1:16">
      <c r="A74" s="64" t="s">
        <v>31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6">
      <c r="A75" s="8">
        <v>42</v>
      </c>
      <c r="B75" s="50" t="s">
        <v>54</v>
      </c>
      <c r="C75" s="50"/>
      <c r="D75" s="8">
        <v>100</v>
      </c>
      <c r="E75" s="10">
        <v>1.4</v>
      </c>
      <c r="F75" s="10">
        <v>2.6</v>
      </c>
      <c r="G75" s="10">
        <v>8.1999999999999993</v>
      </c>
      <c r="H75" s="10">
        <v>66</v>
      </c>
      <c r="I75" s="10">
        <v>0.05</v>
      </c>
      <c r="J75" s="10">
        <v>13.28</v>
      </c>
      <c r="K75" s="9">
        <v>0</v>
      </c>
      <c r="L75" s="9">
        <v>0</v>
      </c>
      <c r="M75" s="10">
        <v>28.03</v>
      </c>
      <c r="N75" s="10">
        <v>0</v>
      </c>
      <c r="O75" s="10">
        <v>19.489999999999998</v>
      </c>
      <c r="P75" s="10">
        <v>0.84</v>
      </c>
    </row>
    <row r="76" spans="1:16" ht="25.5" customHeight="1">
      <c r="A76" s="8">
        <v>98</v>
      </c>
      <c r="B76" s="50" t="s">
        <v>78</v>
      </c>
      <c r="C76" s="50"/>
      <c r="D76" s="8">
        <v>250</v>
      </c>
      <c r="E76" s="10">
        <v>2.2000000000000002</v>
      </c>
      <c r="F76" s="10">
        <v>7.2</v>
      </c>
      <c r="G76" s="10">
        <v>14.6</v>
      </c>
      <c r="H76" s="10">
        <v>123.7</v>
      </c>
      <c r="I76" s="10">
        <v>0.06</v>
      </c>
      <c r="J76" s="10">
        <v>24.5</v>
      </c>
      <c r="K76" s="10">
        <v>207.8</v>
      </c>
      <c r="L76" s="10">
        <v>2.4</v>
      </c>
      <c r="M76" s="10">
        <v>33.6</v>
      </c>
      <c r="N76" s="10">
        <v>55.1</v>
      </c>
      <c r="O76" s="10">
        <v>21.6</v>
      </c>
      <c r="P76" s="10">
        <v>0.77</v>
      </c>
    </row>
    <row r="77" spans="1:16" ht="26.25" customHeight="1">
      <c r="A77" s="8">
        <v>2</v>
      </c>
      <c r="B77" s="48" t="s">
        <v>91</v>
      </c>
      <c r="C77" s="49"/>
      <c r="D77" s="10">
        <v>110</v>
      </c>
      <c r="E77" s="10">
        <v>10.5</v>
      </c>
      <c r="F77" s="10">
        <v>10.5</v>
      </c>
      <c r="G77" s="10">
        <v>9.6999999999999993</v>
      </c>
      <c r="H77" s="10">
        <v>191</v>
      </c>
      <c r="I77" s="10">
        <v>0.08</v>
      </c>
      <c r="J77" s="10">
        <v>1.6</v>
      </c>
      <c r="K77" s="10">
        <v>42.1</v>
      </c>
      <c r="L77" s="10">
        <v>2.5</v>
      </c>
      <c r="M77" s="10">
        <v>25.6</v>
      </c>
      <c r="N77" s="10">
        <v>94.8</v>
      </c>
      <c r="O77" s="10">
        <v>14.1</v>
      </c>
      <c r="P77" s="10">
        <v>1.5</v>
      </c>
    </row>
    <row r="78" spans="1:16" ht="14.25" customHeight="1">
      <c r="A78" s="8">
        <v>163</v>
      </c>
      <c r="B78" s="48" t="s">
        <v>92</v>
      </c>
      <c r="C78" s="101"/>
      <c r="D78" s="10">
        <v>180</v>
      </c>
      <c r="E78" s="10">
        <v>20.100000000000001</v>
      </c>
      <c r="F78" s="10">
        <v>6.05</v>
      </c>
      <c r="G78" s="10">
        <v>42.1</v>
      </c>
      <c r="H78" s="10">
        <v>303.89999999999998</v>
      </c>
      <c r="I78" s="10">
        <v>0.78</v>
      </c>
      <c r="J78" s="10">
        <v>0</v>
      </c>
      <c r="K78" s="10">
        <v>30.6</v>
      </c>
      <c r="L78" s="10">
        <v>0.5</v>
      </c>
      <c r="M78" s="10">
        <v>79.3</v>
      </c>
      <c r="N78" s="10">
        <v>199.5</v>
      </c>
      <c r="O78" s="10">
        <v>76.8</v>
      </c>
      <c r="P78" s="10">
        <v>6.1</v>
      </c>
    </row>
    <row r="79" spans="1:16" ht="24.75" customHeight="1">
      <c r="A79" s="8">
        <v>282</v>
      </c>
      <c r="B79" s="50" t="s">
        <v>48</v>
      </c>
      <c r="C79" s="50"/>
      <c r="D79" s="8">
        <v>200</v>
      </c>
      <c r="E79" s="9">
        <v>0.16</v>
      </c>
      <c r="F79" s="10">
        <v>0</v>
      </c>
      <c r="G79" s="10">
        <v>14.99</v>
      </c>
      <c r="H79" s="10">
        <v>60.64</v>
      </c>
      <c r="I79" s="10">
        <v>0.02</v>
      </c>
      <c r="J79" s="10">
        <v>0</v>
      </c>
      <c r="K79" s="10">
        <v>0</v>
      </c>
      <c r="L79" s="10">
        <v>0</v>
      </c>
      <c r="M79" s="10">
        <v>12</v>
      </c>
      <c r="N79" s="10">
        <v>2.4</v>
      </c>
      <c r="O79" s="10">
        <v>0</v>
      </c>
      <c r="P79" s="10">
        <v>0.8</v>
      </c>
    </row>
    <row r="80" spans="1:16" ht="15" customHeight="1">
      <c r="A80" s="10">
        <v>1</v>
      </c>
      <c r="B80" s="50" t="s">
        <v>28</v>
      </c>
      <c r="C80" s="50"/>
      <c r="D80" s="8">
        <v>30</v>
      </c>
      <c r="E80" s="9">
        <v>2.4300000000000002</v>
      </c>
      <c r="F80" s="9">
        <v>0.3</v>
      </c>
      <c r="G80" s="9">
        <v>14.64</v>
      </c>
      <c r="H80" s="9">
        <v>72.599999999999994</v>
      </c>
      <c r="I80" s="9">
        <v>8.9999999999999993E-3</v>
      </c>
      <c r="J80" s="9">
        <v>0</v>
      </c>
      <c r="K80" s="10">
        <v>0</v>
      </c>
      <c r="L80" s="10">
        <v>0.05</v>
      </c>
      <c r="M80" s="10">
        <v>0.9</v>
      </c>
      <c r="N80" s="10">
        <v>26.1</v>
      </c>
      <c r="O80" s="9">
        <v>0.63</v>
      </c>
      <c r="P80" s="9">
        <v>0.05</v>
      </c>
    </row>
    <row r="81" spans="1:16" ht="15" customHeight="1">
      <c r="A81" s="8">
        <v>2</v>
      </c>
      <c r="B81" s="50" t="s">
        <v>82</v>
      </c>
      <c r="C81" s="50"/>
      <c r="D81" s="8">
        <v>30</v>
      </c>
      <c r="E81" s="10">
        <v>2.5499999999999998</v>
      </c>
      <c r="F81" s="10">
        <v>0.99</v>
      </c>
      <c r="G81" s="10">
        <v>14.49</v>
      </c>
      <c r="H81" s="10">
        <v>77.7</v>
      </c>
      <c r="I81" s="10">
        <v>0.09</v>
      </c>
      <c r="J81" s="9">
        <v>0</v>
      </c>
      <c r="K81" s="9">
        <v>0</v>
      </c>
      <c r="L81" s="10">
        <v>0.16</v>
      </c>
      <c r="M81" s="10">
        <v>15.75</v>
      </c>
      <c r="N81" s="10">
        <v>71.099999999999994</v>
      </c>
      <c r="O81" s="10">
        <v>21.15</v>
      </c>
      <c r="P81" s="10">
        <v>1.75</v>
      </c>
    </row>
    <row r="82" spans="1:16">
      <c r="A82" s="72" t="s">
        <v>44</v>
      </c>
      <c r="B82" s="73"/>
      <c r="C82" s="74"/>
      <c r="D82" s="8">
        <f>SUM(D75:D81)</f>
        <v>900</v>
      </c>
      <c r="E82" s="9">
        <f>SUM(E75:E81)</f>
        <v>39.339999999999996</v>
      </c>
      <c r="F82" s="9">
        <f t="shared" ref="F82:P82" si="7">SUM(F75:F81)</f>
        <v>27.64</v>
      </c>
      <c r="G82" s="9">
        <f t="shared" si="7"/>
        <v>118.71999999999998</v>
      </c>
      <c r="H82" s="9">
        <f t="shared" si="7"/>
        <v>895.54</v>
      </c>
      <c r="I82" s="9">
        <f t="shared" si="7"/>
        <v>1.089</v>
      </c>
      <c r="J82" s="9">
        <f t="shared" si="7"/>
        <v>39.380000000000003</v>
      </c>
      <c r="K82" s="9">
        <f t="shared" si="7"/>
        <v>280.5</v>
      </c>
      <c r="L82" s="9">
        <f t="shared" si="7"/>
        <v>5.61</v>
      </c>
      <c r="M82" s="9">
        <f t="shared" si="7"/>
        <v>195.18</v>
      </c>
      <c r="N82" s="9">
        <f t="shared" si="7"/>
        <v>449</v>
      </c>
      <c r="O82" s="9">
        <f t="shared" si="7"/>
        <v>153.77000000000001</v>
      </c>
      <c r="P82" s="9">
        <f t="shared" si="7"/>
        <v>11.81</v>
      </c>
    </row>
    <row r="83" spans="1:16">
      <c r="A83" s="88" t="s">
        <v>36</v>
      </c>
      <c r="B83" s="88"/>
      <c r="C83" s="88"/>
      <c r="D83" s="88"/>
      <c r="E83" s="9">
        <f>E73+E82</f>
        <v>58.75</v>
      </c>
      <c r="F83" s="9">
        <f t="shared" ref="F83:P83" si="8">F73+F82</f>
        <v>46.120000000000005</v>
      </c>
      <c r="G83" s="9">
        <f t="shared" si="8"/>
        <v>227.23</v>
      </c>
      <c r="H83" s="9">
        <f t="shared" si="8"/>
        <v>1568.4499999999998</v>
      </c>
      <c r="I83" s="9">
        <f t="shared" si="8"/>
        <v>1.288</v>
      </c>
      <c r="J83" s="9">
        <f t="shared" si="8"/>
        <v>40.160000000000004</v>
      </c>
      <c r="K83" s="9">
        <f t="shared" si="8"/>
        <v>280.5</v>
      </c>
      <c r="L83" s="9">
        <f t="shared" si="8"/>
        <v>5.7700000000000005</v>
      </c>
      <c r="M83" s="9">
        <f t="shared" si="8"/>
        <v>383.27</v>
      </c>
      <c r="N83" s="9">
        <f t="shared" si="8"/>
        <v>522.5</v>
      </c>
      <c r="O83" s="9">
        <f t="shared" si="8"/>
        <v>198.57</v>
      </c>
      <c r="P83" s="9">
        <f t="shared" si="8"/>
        <v>14.25</v>
      </c>
    </row>
    <row r="84" spans="1:16">
      <c r="A84" s="28"/>
      <c r="B84" s="28"/>
      <c r="C84" s="28"/>
      <c r="D84" s="28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6">
      <c r="A85" s="28"/>
      <c r="B85" s="28"/>
      <c r="C85" s="28"/>
      <c r="D85" s="28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6">
      <c r="A86" s="28"/>
      <c r="B86" s="28"/>
      <c r="C86" s="28"/>
      <c r="D86" s="28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6">
      <c r="A87" s="28"/>
      <c r="B87" s="28"/>
      <c r="C87" s="28"/>
      <c r="D87" s="28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6">
      <c r="A88" s="12" t="s">
        <v>0</v>
      </c>
      <c r="B88" s="13"/>
      <c r="C88" s="13"/>
      <c r="D88" s="13"/>
      <c r="E88" s="13"/>
      <c r="F88" s="13"/>
      <c r="G88" s="13"/>
      <c r="H88" s="13"/>
      <c r="I88" s="13"/>
      <c r="J88" s="13"/>
      <c r="K88" s="75"/>
      <c r="L88" s="75"/>
      <c r="M88" s="75"/>
      <c r="N88" s="75"/>
      <c r="O88" s="75"/>
      <c r="P88" s="75"/>
    </row>
    <row r="89" spans="1:16" ht="12" customHeight="1">
      <c r="A89" s="76" t="s">
        <v>49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</row>
    <row r="90" spans="1:16" ht="11.25" customHeight="1">
      <c r="A90" s="14"/>
      <c r="B90" s="13"/>
      <c r="C90" s="13"/>
      <c r="D90" s="13"/>
      <c r="E90" s="15" t="s">
        <v>2</v>
      </c>
      <c r="F90" s="77">
        <v>4</v>
      </c>
      <c r="G90" s="78"/>
      <c r="H90" s="78"/>
      <c r="I90" s="79" t="s">
        <v>3</v>
      </c>
      <c r="J90" s="79"/>
      <c r="K90" s="59" t="s">
        <v>83</v>
      </c>
      <c r="L90" s="59"/>
      <c r="M90" s="59"/>
      <c r="N90" s="59"/>
      <c r="O90" s="59"/>
      <c r="P90" s="59"/>
    </row>
    <row r="91" spans="1:16">
      <c r="A91" s="13"/>
      <c r="B91" s="13"/>
      <c r="C91" s="13"/>
      <c r="D91" s="79" t="s">
        <v>4</v>
      </c>
      <c r="E91" s="79"/>
      <c r="F91" s="16" t="s">
        <v>5</v>
      </c>
      <c r="G91" s="13"/>
      <c r="H91" s="13"/>
      <c r="I91" s="79" t="s">
        <v>6</v>
      </c>
      <c r="J91" s="79"/>
      <c r="K91" s="81" t="s">
        <v>75</v>
      </c>
      <c r="L91" s="81"/>
      <c r="M91" s="81"/>
      <c r="N91" s="81"/>
      <c r="O91" s="81"/>
      <c r="P91" s="81"/>
    </row>
    <row r="92" spans="1:16">
      <c r="A92" s="82" t="s">
        <v>7</v>
      </c>
      <c r="B92" s="82" t="s">
        <v>8</v>
      </c>
      <c r="C92" s="82"/>
      <c r="D92" s="82" t="s">
        <v>9</v>
      </c>
      <c r="E92" s="86" t="s">
        <v>10</v>
      </c>
      <c r="F92" s="86"/>
      <c r="G92" s="86"/>
      <c r="H92" s="82" t="s">
        <v>11</v>
      </c>
      <c r="I92" s="86" t="s">
        <v>12</v>
      </c>
      <c r="J92" s="86"/>
      <c r="K92" s="86"/>
      <c r="L92" s="86"/>
      <c r="M92" s="86" t="s">
        <v>13</v>
      </c>
      <c r="N92" s="86"/>
      <c r="O92" s="86"/>
      <c r="P92" s="86"/>
    </row>
    <row r="93" spans="1:16" ht="12.75" customHeight="1">
      <c r="A93" s="83"/>
      <c r="B93" s="84"/>
      <c r="C93" s="85"/>
      <c r="D93" s="83"/>
      <c r="E93" s="17" t="s">
        <v>14</v>
      </c>
      <c r="F93" s="17" t="s">
        <v>15</v>
      </c>
      <c r="G93" s="17" t="s">
        <v>16</v>
      </c>
      <c r="H93" s="83"/>
      <c r="I93" s="17" t="s">
        <v>17</v>
      </c>
      <c r="J93" s="17" t="s">
        <v>18</v>
      </c>
      <c r="K93" s="17" t="s">
        <v>19</v>
      </c>
      <c r="L93" s="17" t="s">
        <v>20</v>
      </c>
      <c r="M93" s="17" t="s">
        <v>21</v>
      </c>
      <c r="N93" s="17" t="s">
        <v>22</v>
      </c>
      <c r="O93" s="17" t="s">
        <v>23</v>
      </c>
      <c r="P93" s="17" t="s">
        <v>24</v>
      </c>
    </row>
    <row r="94" spans="1:16" ht="12.75" customHeight="1">
      <c r="A94" s="18">
        <v>1</v>
      </c>
      <c r="B94" s="87">
        <v>2</v>
      </c>
      <c r="C94" s="87"/>
      <c r="D94" s="18">
        <v>3</v>
      </c>
      <c r="E94" s="18">
        <v>4</v>
      </c>
      <c r="F94" s="18">
        <v>5</v>
      </c>
      <c r="G94" s="18">
        <v>6</v>
      </c>
      <c r="H94" s="18">
        <v>7</v>
      </c>
      <c r="I94" s="18">
        <v>8</v>
      </c>
      <c r="J94" s="18">
        <v>9</v>
      </c>
      <c r="K94" s="18">
        <v>10</v>
      </c>
      <c r="L94" s="18">
        <v>11</v>
      </c>
      <c r="M94" s="18">
        <v>12</v>
      </c>
      <c r="N94" s="18">
        <v>13</v>
      </c>
      <c r="O94" s="18">
        <v>14</v>
      </c>
      <c r="P94" s="18">
        <v>15</v>
      </c>
    </row>
    <row r="95" spans="1:16">
      <c r="A95" s="64" t="s">
        <v>38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6" ht="24.75" customHeight="1">
      <c r="A96" s="45">
        <v>43</v>
      </c>
      <c r="B96" s="89" t="s">
        <v>112</v>
      </c>
      <c r="C96" s="90"/>
      <c r="D96" s="46">
        <v>100</v>
      </c>
      <c r="E96" s="46">
        <v>1.3</v>
      </c>
      <c r="F96" s="46">
        <v>2.2999999999999998</v>
      </c>
      <c r="G96" s="46">
        <v>6.83</v>
      </c>
      <c r="H96" s="46">
        <v>54.8</v>
      </c>
      <c r="I96" s="46">
        <v>0.05</v>
      </c>
      <c r="J96" s="46">
        <v>7.1</v>
      </c>
      <c r="K96" s="46">
        <v>395.6</v>
      </c>
      <c r="L96" s="46">
        <v>0.18</v>
      </c>
      <c r="M96" s="46">
        <v>25.8</v>
      </c>
      <c r="N96" s="46">
        <v>42.16</v>
      </c>
      <c r="O96" s="46">
        <v>16</v>
      </c>
      <c r="P96" s="46">
        <v>0.5</v>
      </c>
    </row>
    <row r="97" spans="1:16" ht="25.5" customHeight="1">
      <c r="A97" s="8">
        <v>123</v>
      </c>
      <c r="B97" s="50" t="s">
        <v>51</v>
      </c>
      <c r="C97" s="50"/>
      <c r="D97" s="44">
        <v>200</v>
      </c>
      <c r="E97" s="9">
        <v>10.6</v>
      </c>
      <c r="F97" s="9">
        <v>6.22</v>
      </c>
      <c r="G97" s="9">
        <v>47.91</v>
      </c>
      <c r="H97" s="9">
        <v>289.61</v>
      </c>
      <c r="I97" s="9">
        <v>0.36</v>
      </c>
      <c r="J97" s="9">
        <v>0</v>
      </c>
      <c r="K97" s="9">
        <v>23.105</v>
      </c>
      <c r="L97" s="9">
        <v>0.71</v>
      </c>
      <c r="M97" s="9">
        <v>17.905000000000001</v>
      </c>
      <c r="N97" s="9">
        <v>251.18100000000001</v>
      </c>
      <c r="O97" s="9">
        <v>167.648</v>
      </c>
      <c r="P97" s="9">
        <v>5.63</v>
      </c>
    </row>
    <row r="98" spans="1:16" ht="25.5" customHeight="1">
      <c r="A98" s="8">
        <v>2</v>
      </c>
      <c r="B98" s="48" t="s">
        <v>91</v>
      </c>
      <c r="C98" s="49"/>
      <c r="D98" s="10">
        <v>110</v>
      </c>
      <c r="E98" s="10">
        <v>10.5</v>
      </c>
      <c r="F98" s="10">
        <v>10.5</v>
      </c>
      <c r="G98" s="10">
        <v>9.6999999999999993</v>
      </c>
      <c r="H98" s="10">
        <v>191</v>
      </c>
      <c r="I98" s="10">
        <v>0.08</v>
      </c>
      <c r="J98" s="10">
        <v>1.6</v>
      </c>
      <c r="K98" s="10">
        <v>42.1</v>
      </c>
      <c r="L98" s="10">
        <v>2.5</v>
      </c>
      <c r="M98" s="10">
        <v>25.6</v>
      </c>
      <c r="N98" s="10">
        <v>94.8</v>
      </c>
      <c r="O98" s="10">
        <v>14.1</v>
      </c>
      <c r="P98" s="10">
        <v>1.5</v>
      </c>
    </row>
    <row r="99" spans="1:16" ht="15" customHeight="1">
      <c r="A99" s="10">
        <v>9</v>
      </c>
      <c r="B99" s="50" t="s">
        <v>79</v>
      </c>
      <c r="C99" s="50"/>
      <c r="D99" s="8">
        <v>15</v>
      </c>
      <c r="E99" s="37">
        <v>3.48</v>
      </c>
      <c r="F99" s="37">
        <v>4.43</v>
      </c>
      <c r="G99" s="19">
        <v>0</v>
      </c>
      <c r="H99" s="37">
        <v>54.6</v>
      </c>
      <c r="I99" s="9">
        <v>0</v>
      </c>
      <c r="J99" s="37">
        <v>0.11</v>
      </c>
      <c r="K99" s="37">
        <v>43.2</v>
      </c>
      <c r="L99" s="37">
        <v>0.08</v>
      </c>
      <c r="M99" s="37">
        <v>132</v>
      </c>
      <c r="N99" s="37">
        <v>75</v>
      </c>
      <c r="O99" s="37">
        <v>5.25</v>
      </c>
      <c r="P99" s="37">
        <v>0.15</v>
      </c>
    </row>
    <row r="100" spans="1:16" ht="24.75" customHeight="1">
      <c r="A100" s="8">
        <v>313</v>
      </c>
      <c r="B100" s="50" t="s">
        <v>74</v>
      </c>
      <c r="C100" s="50"/>
      <c r="D100" s="8">
        <v>200</v>
      </c>
      <c r="E100" s="10">
        <v>0.1</v>
      </c>
      <c r="F100" s="10">
        <v>0</v>
      </c>
      <c r="G100" s="10">
        <v>20.399999999999999</v>
      </c>
      <c r="H100" s="10">
        <v>79</v>
      </c>
      <c r="I100" s="10">
        <v>3.0000000000000001E-3</v>
      </c>
      <c r="J100" s="10">
        <v>2.4</v>
      </c>
      <c r="K100" s="10">
        <v>0</v>
      </c>
      <c r="L100" s="10">
        <v>0</v>
      </c>
      <c r="M100" s="10">
        <v>3.88</v>
      </c>
      <c r="N100" s="10">
        <v>0</v>
      </c>
      <c r="O100" s="10">
        <v>1.24</v>
      </c>
      <c r="P100" s="10">
        <v>0.09</v>
      </c>
    </row>
    <row r="101" spans="1:16">
      <c r="A101" s="10">
        <v>1</v>
      </c>
      <c r="B101" s="50" t="s">
        <v>28</v>
      </c>
      <c r="C101" s="50"/>
      <c r="D101" s="8">
        <v>30</v>
      </c>
      <c r="E101" s="9">
        <v>2.4300000000000002</v>
      </c>
      <c r="F101" s="9">
        <v>0.3</v>
      </c>
      <c r="G101" s="9">
        <v>14.64</v>
      </c>
      <c r="H101" s="9">
        <v>72.599999999999994</v>
      </c>
      <c r="I101" s="9">
        <v>8.9999999999999993E-3</v>
      </c>
      <c r="J101" s="9">
        <v>0</v>
      </c>
      <c r="K101" s="10">
        <v>0</v>
      </c>
      <c r="L101" s="10">
        <v>0.05</v>
      </c>
      <c r="M101" s="10">
        <v>0.9</v>
      </c>
      <c r="N101" s="10">
        <v>26.1</v>
      </c>
      <c r="O101" s="9">
        <v>0.63</v>
      </c>
      <c r="P101" s="9">
        <v>0.05</v>
      </c>
    </row>
    <row r="102" spans="1:16" ht="15" customHeight="1">
      <c r="A102" s="10">
        <v>2</v>
      </c>
      <c r="B102" s="50" t="s">
        <v>81</v>
      </c>
      <c r="C102" s="50"/>
      <c r="D102" s="8">
        <v>20</v>
      </c>
      <c r="E102" s="10">
        <v>1.7</v>
      </c>
      <c r="F102" s="10">
        <v>0.66</v>
      </c>
      <c r="G102" s="10">
        <v>9.66</v>
      </c>
      <c r="H102" s="10">
        <v>51.8</v>
      </c>
      <c r="I102" s="10">
        <v>0.06</v>
      </c>
      <c r="J102" s="9">
        <v>0</v>
      </c>
      <c r="K102" s="9">
        <v>0</v>
      </c>
      <c r="L102" s="10">
        <v>0.11</v>
      </c>
      <c r="M102" s="10">
        <v>10.5</v>
      </c>
      <c r="N102" s="10">
        <v>47.4</v>
      </c>
      <c r="O102" s="10">
        <v>14.1</v>
      </c>
      <c r="P102" s="10">
        <v>1.1599999999999999</v>
      </c>
    </row>
    <row r="103" spans="1:16">
      <c r="A103" s="72" t="s">
        <v>30</v>
      </c>
      <c r="B103" s="73"/>
      <c r="C103" s="74"/>
      <c r="D103" s="8">
        <f>SUM(D96:D102)</f>
        <v>675</v>
      </c>
      <c r="E103" s="8">
        <f t="shared" ref="E103:P103" si="9">SUM(E96:E102)</f>
        <v>30.11</v>
      </c>
      <c r="F103" s="8">
        <f t="shared" si="9"/>
        <v>24.41</v>
      </c>
      <c r="G103" s="8">
        <f t="shared" si="9"/>
        <v>109.14</v>
      </c>
      <c r="H103" s="8">
        <f t="shared" si="9"/>
        <v>793.41000000000008</v>
      </c>
      <c r="I103" s="8">
        <f t="shared" si="9"/>
        <v>0.56200000000000006</v>
      </c>
      <c r="J103" s="8">
        <f t="shared" si="9"/>
        <v>11.209999999999999</v>
      </c>
      <c r="K103" s="8">
        <f t="shared" si="9"/>
        <v>504.00500000000005</v>
      </c>
      <c r="L103" s="8">
        <f t="shared" si="9"/>
        <v>3.6299999999999994</v>
      </c>
      <c r="M103" s="8">
        <f t="shared" si="9"/>
        <v>216.58500000000001</v>
      </c>
      <c r="N103" s="8">
        <f t="shared" si="9"/>
        <v>536.64100000000008</v>
      </c>
      <c r="O103" s="8">
        <f t="shared" si="9"/>
        <v>218.96799999999999</v>
      </c>
      <c r="P103" s="8">
        <f t="shared" si="9"/>
        <v>9.08</v>
      </c>
    </row>
    <row r="104" spans="1:16">
      <c r="A104" s="64" t="s">
        <v>31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6" ht="41.25" customHeight="1">
      <c r="A105" s="10">
        <v>10</v>
      </c>
      <c r="B105" s="50" t="s">
        <v>93</v>
      </c>
      <c r="C105" s="50"/>
      <c r="D105" s="8">
        <v>100</v>
      </c>
      <c r="E105" s="10">
        <v>2.35</v>
      </c>
      <c r="F105" s="10">
        <v>6.98</v>
      </c>
      <c r="G105" s="10">
        <v>11.3</v>
      </c>
      <c r="H105" s="10">
        <v>108.8</v>
      </c>
      <c r="I105" s="10">
        <v>0.02</v>
      </c>
      <c r="J105" s="10">
        <v>1</v>
      </c>
      <c r="K105" s="10">
        <v>0</v>
      </c>
      <c r="L105" s="10">
        <v>0</v>
      </c>
      <c r="M105" s="10">
        <v>4.4000000000000004</v>
      </c>
      <c r="N105" s="10">
        <v>0</v>
      </c>
      <c r="O105" s="10">
        <v>7.35</v>
      </c>
      <c r="P105" s="10">
        <v>0.15</v>
      </c>
    </row>
    <row r="106" spans="1:16" ht="39.75" customHeight="1">
      <c r="A106" s="8">
        <v>61</v>
      </c>
      <c r="B106" s="50" t="s">
        <v>33</v>
      </c>
      <c r="C106" s="50"/>
      <c r="D106" s="8">
        <v>250</v>
      </c>
      <c r="E106" s="10">
        <v>5.5</v>
      </c>
      <c r="F106" s="10">
        <v>4.5</v>
      </c>
      <c r="G106" s="10">
        <v>20.2</v>
      </c>
      <c r="H106" s="10">
        <v>149</v>
      </c>
      <c r="I106" s="10">
        <v>0.1</v>
      </c>
      <c r="J106" s="10">
        <v>6.6</v>
      </c>
      <c r="K106" s="10">
        <v>0</v>
      </c>
      <c r="L106" s="10">
        <v>0</v>
      </c>
      <c r="M106" s="10">
        <v>15.02</v>
      </c>
      <c r="N106" s="10">
        <v>0</v>
      </c>
      <c r="O106" s="10">
        <v>22.85</v>
      </c>
      <c r="P106" s="10">
        <v>0.96</v>
      </c>
    </row>
    <row r="107" spans="1:16" ht="27" customHeight="1">
      <c r="A107" s="8">
        <v>32</v>
      </c>
      <c r="B107" s="50" t="s">
        <v>107</v>
      </c>
      <c r="C107" s="50"/>
      <c r="D107" s="8">
        <v>250</v>
      </c>
      <c r="E107" s="10">
        <v>14.3</v>
      </c>
      <c r="F107" s="10">
        <v>18</v>
      </c>
      <c r="G107" s="10">
        <v>29.57</v>
      </c>
      <c r="H107" s="10">
        <v>337.5</v>
      </c>
      <c r="I107" s="10">
        <v>0.26</v>
      </c>
      <c r="J107" s="10">
        <v>37.979999999999997</v>
      </c>
      <c r="K107" s="10">
        <v>39.5</v>
      </c>
      <c r="L107" s="10">
        <v>4</v>
      </c>
      <c r="M107" s="10">
        <v>35.1</v>
      </c>
      <c r="N107" s="10">
        <v>189.7</v>
      </c>
      <c r="O107" s="10">
        <v>53.7</v>
      </c>
      <c r="P107" s="10">
        <v>2.5</v>
      </c>
    </row>
    <row r="108" spans="1:16" ht="25.5" customHeight="1">
      <c r="A108" s="8">
        <v>287</v>
      </c>
      <c r="B108" s="50" t="s">
        <v>34</v>
      </c>
      <c r="C108" s="50"/>
      <c r="D108" s="8">
        <v>200</v>
      </c>
      <c r="E108" s="9">
        <v>0</v>
      </c>
      <c r="F108" s="9">
        <v>0</v>
      </c>
      <c r="G108" s="10">
        <v>15.8</v>
      </c>
      <c r="H108" s="10">
        <v>60</v>
      </c>
      <c r="I108" s="10">
        <v>0.23</v>
      </c>
      <c r="J108" s="10">
        <v>28</v>
      </c>
      <c r="K108" s="9">
        <v>34</v>
      </c>
      <c r="L108" s="9">
        <v>0.66</v>
      </c>
      <c r="M108" s="10">
        <v>250</v>
      </c>
      <c r="N108" s="9">
        <v>0</v>
      </c>
      <c r="O108" s="10">
        <v>14</v>
      </c>
      <c r="P108" s="9">
        <v>0</v>
      </c>
    </row>
    <row r="109" spans="1:16" ht="15" customHeight="1">
      <c r="A109" s="10">
        <v>1</v>
      </c>
      <c r="B109" s="50" t="s">
        <v>28</v>
      </c>
      <c r="C109" s="50"/>
      <c r="D109" s="8">
        <v>30</v>
      </c>
      <c r="E109" s="9">
        <v>2.4300000000000002</v>
      </c>
      <c r="F109" s="9">
        <v>0.3</v>
      </c>
      <c r="G109" s="9">
        <v>14.64</v>
      </c>
      <c r="H109" s="9">
        <v>72.599999999999994</v>
      </c>
      <c r="I109" s="9">
        <v>8.9999999999999993E-3</v>
      </c>
      <c r="J109" s="9">
        <v>0</v>
      </c>
      <c r="K109" s="10">
        <v>0</v>
      </c>
      <c r="L109" s="10">
        <v>0.05</v>
      </c>
      <c r="M109" s="10">
        <v>0.9</v>
      </c>
      <c r="N109" s="10">
        <v>26.1</v>
      </c>
      <c r="O109" s="9">
        <v>0.63</v>
      </c>
      <c r="P109" s="9">
        <v>0.05</v>
      </c>
    </row>
    <row r="110" spans="1:16" ht="15" customHeight="1">
      <c r="A110" s="8">
        <v>2</v>
      </c>
      <c r="B110" s="50" t="s">
        <v>82</v>
      </c>
      <c r="C110" s="50"/>
      <c r="D110" s="8">
        <v>30</v>
      </c>
      <c r="E110" s="10">
        <v>2.5499999999999998</v>
      </c>
      <c r="F110" s="10">
        <v>0.99</v>
      </c>
      <c r="G110" s="10">
        <v>14.49</v>
      </c>
      <c r="H110" s="10">
        <v>77.7</v>
      </c>
      <c r="I110" s="10">
        <v>0.09</v>
      </c>
      <c r="J110" s="9">
        <v>0</v>
      </c>
      <c r="K110" s="9">
        <v>0</v>
      </c>
      <c r="L110" s="10">
        <v>0.16</v>
      </c>
      <c r="M110" s="10">
        <v>15.75</v>
      </c>
      <c r="N110" s="10">
        <v>71.099999999999994</v>
      </c>
      <c r="O110" s="10">
        <v>21.15</v>
      </c>
      <c r="P110" s="10">
        <v>1.75</v>
      </c>
    </row>
    <row r="111" spans="1:16" ht="15" customHeight="1">
      <c r="A111" s="8">
        <v>588</v>
      </c>
      <c r="B111" s="50" t="s">
        <v>41</v>
      </c>
      <c r="C111" s="50"/>
      <c r="D111" s="8">
        <v>100</v>
      </c>
      <c r="E111" s="9">
        <v>0.4</v>
      </c>
      <c r="F111" s="9">
        <v>0.4</v>
      </c>
      <c r="G111" s="9">
        <v>9.8000000000000007</v>
      </c>
      <c r="H111" s="9">
        <v>47</v>
      </c>
      <c r="I111" s="9">
        <v>0.03</v>
      </c>
      <c r="J111" s="9">
        <v>10</v>
      </c>
      <c r="K111" s="9">
        <v>5</v>
      </c>
      <c r="L111" s="9">
        <v>0.2</v>
      </c>
      <c r="M111" s="9">
        <v>16</v>
      </c>
      <c r="N111" s="9">
        <v>11</v>
      </c>
      <c r="O111" s="9">
        <v>9</v>
      </c>
      <c r="P111" s="9">
        <v>2.2000000000000002</v>
      </c>
    </row>
    <row r="112" spans="1:16">
      <c r="A112" s="72" t="s">
        <v>44</v>
      </c>
      <c r="B112" s="73"/>
      <c r="C112" s="74"/>
      <c r="D112" s="8">
        <v>910</v>
      </c>
      <c r="E112" s="9">
        <f>SUM(E105:E111)</f>
        <v>27.529999999999998</v>
      </c>
      <c r="F112" s="9">
        <f t="shared" ref="F112:P112" si="10">SUM(F105:F111)</f>
        <v>31.169999999999998</v>
      </c>
      <c r="G112" s="9">
        <f t="shared" si="10"/>
        <v>115.8</v>
      </c>
      <c r="H112" s="9">
        <f t="shared" si="10"/>
        <v>852.6</v>
      </c>
      <c r="I112" s="9">
        <f t="shared" si="10"/>
        <v>0.73899999999999999</v>
      </c>
      <c r="J112" s="9">
        <f t="shared" si="10"/>
        <v>83.58</v>
      </c>
      <c r="K112" s="9">
        <f t="shared" si="10"/>
        <v>78.5</v>
      </c>
      <c r="L112" s="9">
        <f t="shared" si="10"/>
        <v>5.07</v>
      </c>
      <c r="M112" s="9">
        <f t="shared" si="10"/>
        <v>337.16999999999996</v>
      </c>
      <c r="N112" s="9">
        <f t="shared" si="10"/>
        <v>297.89999999999998</v>
      </c>
      <c r="O112" s="9">
        <f t="shared" si="10"/>
        <v>128.68</v>
      </c>
      <c r="P112" s="9">
        <f t="shared" si="10"/>
        <v>7.61</v>
      </c>
    </row>
    <row r="113" spans="1:16">
      <c r="A113" s="88" t="s">
        <v>36</v>
      </c>
      <c r="B113" s="88"/>
      <c r="C113" s="88"/>
      <c r="D113" s="88"/>
      <c r="E113" s="9">
        <f t="shared" ref="E113:P113" si="11">E103+E112</f>
        <v>57.64</v>
      </c>
      <c r="F113" s="9">
        <f t="shared" si="11"/>
        <v>55.58</v>
      </c>
      <c r="G113" s="9">
        <f t="shared" si="11"/>
        <v>224.94</v>
      </c>
      <c r="H113" s="9">
        <f t="shared" si="11"/>
        <v>1646.0100000000002</v>
      </c>
      <c r="I113" s="9">
        <f t="shared" si="11"/>
        <v>1.3010000000000002</v>
      </c>
      <c r="J113" s="9">
        <f t="shared" si="11"/>
        <v>94.789999999999992</v>
      </c>
      <c r="K113" s="9">
        <f t="shared" si="11"/>
        <v>582.50500000000011</v>
      </c>
      <c r="L113" s="9">
        <f t="shared" si="11"/>
        <v>8.6999999999999993</v>
      </c>
      <c r="M113" s="9">
        <f t="shared" si="11"/>
        <v>553.755</v>
      </c>
      <c r="N113" s="9">
        <f t="shared" si="11"/>
        <v>834.54100000000005</v>
      </c>
      <c r="O113" s="9">
        <f t="shared" si="11"/>
        <v>347.64800000000002</v>
      </c>
      <c r="P113" s="9">
        <f t="shared" si="11"/>
        <v>16.690000000000001</v>
      </c>
    </row>
    <row r="114" spans="1:16">
      <c r="A114" s="28"/>
      <c r="B114" s="28"/>
      <c r="C114" s="28"/>
      <c r="D114" s="28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>
      <c r="A115" s="12" t="s">
        <v>0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75"/>
      <c r="L115" s="75"/>
      <c r="M115" s="75"/>
      <c r="N115" s="75"/>
      <c r="O115" s="75"/>
      <c r="P115" s="75"/>
    </row>
    <row r="116" spans="1:16">
      <c r="A116" s="76" t="s">
        <v>52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</row>
    <row r="117" spans="1:16" ht="15" customHeight="1">
      <c r="A117" s="14"/>
      <c r="B117" s="13"/>
      <c r="C117" s="13"/>
      <c r="D117" s="13"/>
      <c r="E117" s="15" t="s">
        <v>2</v>
      </c>
      <c r="F117" s="77">
        <v>5</v>
      </c>
      <c r="G117" s="78"/>
      <c r="H117" s="78"/>
      <c r="I117" s="79" t="s">
        <v>3</v>
      </c>
      <c r="J117" s="79"/>
      <c r="K117" s="59" t="s">
        <v>83</v>
      </c>
      <c r="L117" s="59"/>
      <c r="M117" s="59"/>
      <c r="N117" s="59"/>
      <c r="O117" s="59"/>
      <c r="P117" s="59"/>
    </row>
    <row r="118" spans="1:16">
      <c r="A118" s="13"/>
      <c r="B118" s="13"/>
      <c r="C118" s="13"/>
      <c r="D118" s="79" t="s">
        <v>4</v>
      </c>
      <c r="E118" s="79"/>
      <c r="F118" s="16" t="s">
        <v>5</v>
      </c>
      <c r="G118" s="13"/>
      <c r="H118" s="13"/>
      <c r="I118" s="79" t="s">
        <v>6</v>
      </c>
      <c r="J118" s="79"/>
      <c r="K118" s="81" t="s">
        <v>75</v>
      </c>
      <c r="L118" s="81"/>
      <c r="M118" s="81"/>
      <c r="N118" s="81"/>
      <c r="O118" s="81"/>
      <c r="P118" s="81"/>
    </row>
    <row r="119" spans="1:16">
      <c r="A119" s="82" t="s">
        <v>7</v>
      </c>
      <c r="B119" s="82" t="s">
        <v>8</v>
      </c>
      <c r="C119" s="82"/>
      <c r="D119" s="82" t="s">
        <v>9</v>
      </c>
      <c r="E119" s="86" t="s">
        <v>10</v>
      </c>
      <c r="F119" s="86"/>
      <c r="G119" s="86"/>
      <c r="H119" s="82" t="s">
        <v>11</v>
      </c>
      <c r="I119" s="86" t="s">
        <v>12</v>
      </c>
      <c r="J119" s="86"/>
      <c r="K119" s="86"/>
      <c r="L119" s="86"/>
      <c r="M119" s="86" t="s">
        <v>13</v>
      </c>
      <c r="N119" s="86"/>
      <c r="O119" s="86"/>
      <c r="P119" s="86"/>
    </row>
    <row r="120" spans="1:16">
      <c r="A120" s="83"/>
      <c r="B120" s="84"/>
      <c r="C120" s="85"/>
      <c r="D120" s="83"/>
      <c r="E120" s="17" t="s">
        <v>14</v>
      </c>
      <c r="F120" s="17" t="s">
        <v>15</v>
      </c>
      <c r="G120" s="17" t="s">
        <v>16</v>
      </c>
      <c r="H120" s="83"/>
      <c r="I120" s="17" t="s">
        <v>17</v>
      </c>
      <c r="J120" s="17" t="s">
        <v>18</v>
      </c>
      <c r="K120" s="17" t="s">
        <v>19</v>
      </c>
      <c r="L120" s="17" t="s">
        <v>20</v>
      </c>
      <c r="M120" s="17" t="s">
        <v>21</v>
      </c>
      <c r="N120" s="17" t="s">
        <v>22</v>
      </c>
      <c r="O120" s="17" t="s">
        <v>23</v>
      </c>
      <c r="P120" s="17" t="s">
        <v>24</v>
      </c>
    </row>
    <row r="121" spans="1:16">
      <c r="A121" s="18">
        <v>1</v>
      </c>
      <c r="B121" s="87">
        <v>2</v>
      </c>
      <c r="C121" s="87"/>
      <c r="D121" s="18">
        <v>3</v>
      </c>
      <c r="E121" s="18">
        <v>4</v>
      </c>
      <c r="F121" s="18">
        <v>5</v>
      </c>
      <c r="G121" s="18">
        <v>6</v>
      </c>
      <c r="H121" s="18">
        <v>7</v>
      </c>
      <c r="I121" s="18">
        <v>8</v>
      </c>
      <c r="J121" s="18">
        <v>9</v>
      </c>
      <c r="K121" s="18">
        <v>10</v>
      </c>
      <c r="L121" s="18">
        <v>11</v>
      </c>
      <c r="M121" s="18">
        <v>12</v>
      </c>
      <c r="N121" s="18">
        <v>13</v>
      </c>
      <c r="O121" s="18">
        <v>14</v>
      </c>
      <c r="P121" s="18">
        <v>15</v>
      </c>
    </row>
    <row r="122" spans="1:16">
      <c r="A122" s="64" t="s">
        <v>38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</row>
    <row r="123" spans="1:16" ht="15" customHeight="1">
      <c r="A123" s="8">
        <v>133</v>
      </c>
      <c r="B123" s="48" t="s">
        <v>53</v>
      </c>
      <c r="C123" s="49"/>
      <c r="D123" s="8">
        <v>200</v>
      </c>
      <c r="E123" s="10">
        <v>5.05</v>
      </c>
      <c r="F123" s="10">
        <v>6.49</v>
      </c>
      <c r="G123" s="10">
        <v>22.85</v>
      </c>
      <c r="H123" s="10">
        <v>166.93</v>
      </c>
      <c r="I123" s="9">
        <v>0.01</v>
      </c>
      <c r="J123" s="10">
        <v>0.09</v>
      </c>
      <c r="K123" s="10">
        <v>35.909999999999997</v>
      </c>
      <c r="L123" s="10">
        <v>7.0000000000000007E-2</v>
      </c>
      <c r="M123" s="10">
        <v>37.03</v>
      </c>
      <c r="N123" s="10">
        <v>28.57</v>
      </c>
      <c r="O123" s="10">
        <v>4.17</v>
      </c>
      <c r="P123" s="10">
        <v>0.05</v>
      </c>
    </row>
    <row r="124" spans="1:16" ht="24.75" customHeight="1">
      <c r="A124" s="8">
        <v>594</v>
      </c>
      <c r="B124" s="50" t="s">
        <v>94</v>
      </c>
      <c r="C124" s="50"/>
      <c r="D124" s="8">
        <v>100</v>
      </c>
      <c r="E124" s="10">
        <v>7.34</v>
      </c>
      <c r="F124" s="10">
        <v>12.7</v>
      </c>
      <c r="G124" s="10">
        <v>8.9</v>
      </c>
      <c r="H124" s="10">
        <v>180.5</v>
      </c>
      <c r="I124" s="10">
        <v>0.04</v>
      </c>
      <c r="J124" s="10">
        <v>0.9</v>
      </c>
      <c r="K124" s="10">
        <v>127.1</v>
      </c>
      <c r="L124" s="10">
        <v>0.09</v>
      </c>
      <c r="M124" s="10">
        <v>19.100000000000001</v>
      </c>
      <c r="N124" s="10">
        <v>8.8000000000000007</v>
      </c>
      <c r="O124" s="10">
        <v>13.7</v>
      </c>
      <c r="P124" s="10">
        <v>0.96</v>
      </c>
    </row>
    <row r="125" spans="1:16" ht="15" customHeight="1">
      <c r="A125" s="8">
        <v>287</v>
      </c>
      <c r="B125" s="50" t="s">
        <v>34</v>
      </c>
      <c r="C125" s="50"/>
      <c r="D125" s="8">
        <v>200</v>
      </c>
      <c r="E125" s="9">
        <v>0</v>
      </c>
      <c r="F125" s="9">
        <v>0</v>
      </c>
      <c r="G125" s="10">
        <v>15.8</v>
      </c>
      <c r="H125" s="10">
        <v>60</v>
      </c>
      <c r="I125" s="10">
        <v>0.23</v>
      </c>
      <c r="J125" s="10">
        <v>28</v>
      </c>
      <c r="K125" s="9">
        <v>34</v>
      </c>
      <c r="L125" s="9">
        <v>0.66</v>
      </c>
      <c r="M125" s="10">
        <v>250</v>
      </c>
      <c r="N125" s="9">
        <v>0</v>
      </c>
      <c r="O125" s="10">
        <v>14</v>
      </c>
      <c r="P125" s="9">
        <v>0</v>
      </c>
    </row>
    <row r="126" spans="1:16">
      <c r="A126" s="10">
        <v>1</v>
      </c>
      <c r="B126" s="50" t="s">
        <v>28</v>
      </c>
      <c r="C126" s="50"/>
      <c r="D126" s="8">
        <v>30</v>
      </c>
      <c r="E126" s="9">
        <v>2.4300000000000002</v>
      </c>
      <c r="F126" s="9">
        <v>0.3</v>
      </c>
      <c r="G126" s="9">
        <v>14.64</v>
      </c>
      <c r="H126" s="9">
        <v>72.599999999999994</v>
      </c>
      <c r="I126" s="9">
        <v>8.9999999999999993E-3</v>
      </c>
      <c r="J126" s="9">
        <v>0</v>
      </c>
      <c r="K126" s="10">
        <v>0</v>
      </c>
      <c r="L126" s="10">
        <v>0.05</v>
      </c>
      <c r="M126" s="10">
        <v>0.9</v>
      </c>
      <c r="N126" s="10">
        <v>26.1</v>
      </c>
      <c r="O126" s="9">
        <v>0.63</v>
      </c>
      <c r="P126" s="9">
        <v>0.05</v>
      </c>
    </row>
    <row r="127" spans="1:16" ht="15" customHeight="1">
      <c r="A127" s="10">
        <v>2</v>
      </c>
      <c r="B127" s="50" t="s">
        <v>81</v>
      </c>
      <c r="C127" s="50"/>
      <c r="D127" s="8">
        <v>20</v>
      </c>
      <c r="E127" s="10">
        <v>1.7</v>
      </c>
      <c r="F127" s="10">
        <v>0.66</v>
      </c>
      <c r="G127" s="10">
        <v>9.66</v>
      </c>
      <c r="H127" s="10">
        <v>51.8</v>
      </c>
      <c r="I127" s="10">
        <v>0.06</v>
      </c>
      <c r="J127" s="9">
        <v>0</v>
      </c>
      <c r="K127" s="9">
        <v>0</v>
      </c>
      <c r="L127" s="10">
        <v>0.11</v>
      </c>
      <c r="M127" s="10">
        <v>10.5</v>
      </c>
      <c r="N127" s="10">
        <v>47.4</v>
      </c>
      <c r="O127" s="10">
        <v>14.1</v>
      </c>
      <c r="P127" s="10">
        <v>1.1599999999999999</v>
      </c>
    </row>
    <row r="128" spans="1:16">
      <c r="A128" s="30">
        <v>821</v>
      </c>
      <c r="B128" s="31" t="s">
        <v>80</v>
      </c>
      <c r="C128" s="34"/>
      <c r="D128" s="8">
        <v>25</v>
      </c>
      <c r="E128" s="10">
        <v>1.48</v>
      </c>
      <c r="F128" s="10">
        <v>1.63</v>
      </c>
      <c r="G128" s="10">
        <v>17.63</v>
      </c>
      <c r="H128" s="10">
        <v>88.25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</row>
    <row r="129" spans="1:16">
      <c r="A129" s="72" t="s">
        <v>30</v>
      </c>
      <c r="B129" s="73"/>
      <c r="C129" s="74"/>
      <c r="D129" s="8">
        <v>620</v>
      </c>
      <c r="E129" s="10">
        <f>SUM(E123:E128)</f>
        <v>18</v>
      </c>
      <c r="F129" s="10">
        <f t="shared" ref="F129:P129" si="12">SUM(F123:F128)</f>
        <v>21.779999999999998</v>
      </c>
      <c r="G129" s="10">
        <f t="shared" si="12"/>
        <v>89.47999999999999</v>
      </c>
      <c r="H129" s="10">
        <f t="shared" si="12"/>
        <v>620.07999999999993</v>
      </c>
      <c r="I129" s="10">
        <f t="shared" si="12"/>
        <v>0.34900000000000003</v>
      </c>
      <c r="J129" s="10">
        <f t="shared" si="12"/>
        <v>28.99</v>
      </c>
      <c r="K129" s="10">
        <f t="shared" si="12"/>
        <v>197.01</v>
      </c>
      <c r="L129" s="10">
        <f t="shared" si="12"/>
        <v>0.98000000000000009</v>
      </c>
      <c r="M129" s="10">
        <f t="shared" si="12"/>
        <v>317.52999999999997</v>
      </c>
      <c r="N129" s="10">
        <f t="shared" si="12"/>
        <v>110.87</v>
      </c>
      <c r="O129" s="10">
        <f t="shared" si="12"/>
        <v>46.6</v>
      </c>
      <c r="P129" s="10">
        <f t="shared" si="12"/>
        <v>2.2199999999999998</v>
      </c>
    </row>
    <row r="130" spans="1:16">
      <c r="A130" s="64" t="s">
        <v>31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</row>
    <row r="131" spans="1:16" ht="15" customHeight="1">
      <c r="A131" s="8">
        <v>32</v>
      </c>
      <c r="B131" s="50" t="s">
        <v>68</v>
      </c>
      <c r="C131" s="50"/>
      <c r="D131" s="8">
        <v>100</v>
      </c>
      <c r="E131" s="10">
        <v>1.9</v>
      </c>
      <c r="F131" s="10">
        <v>7.4</v>
      </c>
      <c r="G131" s="10">
        <v>6.7</v>
      </c>
      <c r="H131" s="10">
        <v>99.5</v>
      </c>
      <c r="I131" s="10">
        <v>0.05</v>
      </c>
      <c r="J131" s="10">
        <v>9.7200000000000006</v>
      </c>
      <c r="K131" s="9">
        <v>0</v>
      </c>
      <c r="L131" s="9">
        <v>0</v>
      </c>
      <c r="M131" s="10">
        <v>30.18</v>
      </c>
      <c r="N131" s="9">
        <v>0</v>
      </c>
      <c r="O131" s="10">
        <v>20.11</v>
      </c>
      <c r="P131" s="10">
        <v>1.05</v>
      </c>
    </row>
    <row r="132" spans="1:16" ht="25.5" customHeight="1">
      <c r="A132" s="8">
        <v>82</v>
      </c>
      <c r="B132" s="50" t="s">
        <v>95</v>
      </c>
      <c r="C132" s="50"/>
      <c r="D132" s="8">
        <v>250</v>
      </c>
      <c r="E132" s="10">
        <v>4.88</v>
      </c>
      <c r="F132" s="10">
        <v>5.82</v>
      </c>
      <c r="G132" s="10">
        <v>12.8</v>
      </c>
      <c r="H132" s="10">
        <v>111.67</v>
      </c>
      <c r="I132" s="10">
        <v>0.06</v>
      </c>
      <c r="J132" s="10">
        <v>22.52</v>
      </c>
      <c r="K132" s="10">
        <v>202.96</v>
      </c>
      <c r="L132" s="10">
        <v>2.34</v>
      </c>
      <c r="M132" s="10">
        <v>40.53</v>
      </c>
      <c r="N132" s="10">
        <v>51.64</v>
      </c>
      <c r="O132" s="10">
        <v>23.72</v>
      </c>
      <c r="P132" s="10">
        <v>1.1200000000000001</v>
      </c>
    </row>
    <row r="133" spans="1:16" ht="24" customHeight="1">
      <c r="A133" s="8">
        <v>171</v>
      </c>
      <c r="B133" s="48" t="s">
        <v>58</v>
      </c>
      <c r="C133" s="49"/>
      <c r="D133" s="8">
        <v>180</v>
      </c>
      <c r="E133" s="9">
        <v>4.21</v>
      </c>
      <c r="F133" s="9">
        <v>4.0599999999999996</v>
      </c>
      <c r="G133" s="9">
        <v>49.14</v>
      </c>
      <c r="H133" s="9">
        <v>247.02</v>
      </c>
      <c r="I133" s="9">
        <v>0</v>
      </c>
      <c r="J133" s="9">
        <v>0</v>
      </c>
      <c r="K133" s="9">
        <v>22.5</v>
      </c>
      <c r="L133" s="9">
        <v>0.05</v>
      </c>
      <c r="M133" s="9">
        <v>1.2</v>
      </c>
      <c r="N133" s="9">
        <v>1.5</v>
      </c>
      <c r="O133" s="9">
        <v>0.03</v>
      </c>
      <c r="P133" s="9">
        <v>0.01</v>
      </c>
    </row>
    <row r="134" spans="1:16" ht="27" customHeight="1">
      <c r="A134" s="8">
        <v>1</v>
      </c>
      <c r="B134" s="48" t="s">
        <v>84</v>
      </c>
      <c r="C134" s="49"/>
      <c r="D134" s="10">
        <v>100</v>
      </c>
      <c r="E134" s="10">
        <v>10.3</v>
      </c>
      <c r="F134" s="10">
        <v>10.3</v>
      </c>
      <c r="G134" s="10">
        <v>9.5</v>
      </c>
      <c r="H134" s="10">
        <v>188</v>
      </c>
      <c r="I134" s="10">
        <v>0.08</v>
      </c>
      <c r="J134" s="10">
        <v>1.6</v>
      </c>
      <c r="K134" s="10">
        <v>41.4</v>
      </c>
      <c r="L134" s="10">
        <v>2.5</v>
      </c>
      <c r="M134" s="10">
        <v>25.14</v>
      </c>
      <c r="N134" s="10">
        <v>92.5</v>
      </c>
      <c r="O134" s="10">
        <v>13.8</v>
      </c>
      <c r="P134" s="10">
        <v>1.49</v>
      </c>
    </row>
    <row r="135" spans="1:16" ht="26.25" customHeight="1">
      <c r="A135" s="8">
        <v>707</v>
      </c>
      <c r="B135" s="48" t="s">
        <v>43</v>
      </c>
      <c r="C135" s="49"/>
      <c r="D135" s="8">
        <v>200</v>
      </c>
      <c r="E135" s="9">
        <v>0.78</v>
      </c>
      <c r="F135" s="9">
        <v>0.06</v>
      </c>
      <c r="G135" s="9">
        <v>30.1</v>
      </c>
      <c r="H135" s="9">
        <v>125.2</v>
      </c>
      <c r="I135" s="9">
        <v>0.02</v>
      </c>
      <c r="J135" s="9">
        <v>0.8</v>
      </c>
      <c r="K135" s="9">
        <v>0</v>
      </c>
      <c r="L135" s="9">
        <v>1.1000000000000001</v>
      </c>
      <c r="M135" s="9">
        <v>32.6</v>
      </c>
      <c r="N135" s="9">
        <v>29.2</v>
      </c>
      <c r="O135" s="9">
        <v>21</v>
      </c>
      <c r="P135" s="9">
        <v>0.7</v>
      </c>
    </row>
    <row r="136" spans="1:16" ht="15" customHeight="1">
      <c r="A136" s="10">
        <v>1</v>
      </c>
      <c r="B136" s="50" t="s">
        <v>28</v>
      </c>
      <c r="C136" s="50"/>
      <c r="D136" s="8">
        <v>30</v>
      </c>
      <c r="E136" s="9">
        <v>2.4300000000000002</v>
      </c>
      <c r="F136" s="9">
        <v>0.3</v>
      </c>
      <c r="G136" s="9">
        <v>14.64</v>
      </c>
      <c r="H136" s="9">
        <v>72.599999999999994</v>
      </c>
      <c r="I136" s="9">
        <v>8.9999999999999993E-3</v>
      </c>
      <c r="J136" s="9">
        <v>0</v>
      </c>
      <c r="K136" s="10">
        <v>0</v>
      </c>
      <c r="L136" s="10">
        <v>0.05</v>
      </c>
      <c r="M136" s="10">
        <v>0.9</v>
      </c>
      <c r="N136" s="10">
        <v>26.1</v>
      </c>
      <c r="O136" s="9">
        <v>0.63</v>
      </c>
      <c r="P136" s="9">
        <v>0.05</v>
      </c>
    </row>
    <row r="137" spans="1:16" ht="15" customHeight="1">
      <c r="A137" s="8">
        <v>2</v>
      </c>
      <c r="B137" s="50" t="s">
        <v>82</v>
      </c>
      <c r="C137" s="50"/>
      <c r="D137" s="8">
        <v>30</v>
      </c>
      <c r="E137" s="10">
        <v>2.5499999999999998</v>
      </c>
      <c r="F137" s="10">
        <v>0.99</v>
      </c>
      <c r="G137" s="10">
        <v>14.49</v>
      </c>
      <c r="H137" s="10">
        <v>77.7</v>
      </c>
      <c r="I137" s="10">
        <v>0.09</v>
      </c>
      <c r="J137" s="9">
        <v>0</v>
      </c>
      <c r="K137" s="9">
        <v>0</v>
      </c>
      <c r="L137" s="10">
        <v>0.16</v>
      </c>
      <c r="M137" s="10">
        <v>15.75</v>
      </c>
      <c r="N137" s="10">
        <v>71.099999999999994</v>
      </c>
      <c r="O137" s="10">
        <v>21.15</v>
      </c>
      <c r="P137" s="10">
        <v>1.75</v>
      </c>
    </row>
    <row r="138" spans="1:16">
      <c r="A138" s="72" t="s">
        <v>35</v>
      </c>
      <c r="B138" s="73"/>
      <c r="C138" s="74"/>
      <c r="D138" s="8">
        <f>SUM(D131:D137)</f>
        <v>890</v>
      </c>
      <c r="E138" s="9">
        <f>SUM(E131:E137)</f>
        <v>27.05</v>
      </c>
      <c r="F138" s="9">
        <f t="shared" ref="F138:P138" si="13">SUM(F131:F137)</f>
        <v>28.93</v>
      </c>
      <c r="G138" s="9">
        <f t="shared" si="13"/>
        <v>137.37</v>
      </c>
      <c r="H138" s="9">
        <f t="shared" si="13"/>
        <v>921.69000000000017</v>
      </c>
      <c r="I138" s="9">
        <f t="shared" si="13"/>
        <v>0.309</v>
      </c>
      <c r="J138" s="9">
        <f t="shared" si="13"/>
        <v>34.64</v>
      </c>
      <c r="K138" s="9">
        <f t="shared" si="13"/>
        <v>266.86</v>
      </c>
      <c r="L138" s="9">
        <f t="shared" si="13"/>
        <v>6.2</v>
      </c>
      <c r="M138" s="9">
        <f t="shared" si="13"/>
        <v>146.30000000000001</v>
      </c>
      <c r="N138" s="9">
        <f t="shared" si="13"/>
        <v>272.03999999999996</v>
      </c>
      <c r="O138" s="9">
        <f t="shared" si="13"/>
        <v>100.44</v>
      </c>
      <c r="P138" s="9">
        <f t="shared" si="13"/>
        <v>6.17</v>
      </c>
    </row>
    <row r="139" spans="1:16">
      <c r="A139" s="88" t="s">
        <v>36</v>
      </c>
      <c r="B139" s="88"/>
      <c r="C139" s="88"/>
      <c r="D139" s="88"/>
      <c r="E139" s="10">
        <v>42.54</v>
      </c>
      <c r="F139" s="9">
        <f t="shared" ref="F139:P139" si="14">F129+F138</f>
        <v>50.709999999999994</v>
      </c>
      <c r="G139" s="9">
        <f t="shared" si="14"/>
        <v>226.85</v>
      </c>
      <c r="H139" s="9">
        <f t="shared" si="14"/>
        <v>1541.77</v>
      </c>
      <c r="I139" s="9">
        <f t="shared" si="14"/>
        <v>0.65800000000000003</v>
      </c>
      <c r="J139" s="9">
        <f t="shared" si="14"/>
        <v>63.629999999999995</v>
      </c>
      <c r="K139" s="9">
        <f t="shared" si="14"/>
        <v>463.87</v>
      </c>
      <c r="L139" s="9">
        <f t="shared" si="14"/>
        <v>7.1800000000000006</v>
      </c>
      <c r="M139" s="9">
        <f t="shared" si="14"/>
        <v>463.83</v>
      </c>
      <c r="N139" s="9">
        <f t="shared" si="14"/>
        <v>382.90999999999997</v>
      </c>
      <c r="O139" s="9">
        <f t="shared" si="14"/>
        <v>147.04</v>
      </c>
      <c r="P139" s="9">
        <f t="shared" si="14"/>
        <v>8.39</v>
      </c>
    </row>
    <row r="140" spans="1:16">
      <c r="A140" s="28"/>
      <c r="B140" s="28"/>
      <c r="C140" s="28"/>
      <c r="D140" s="28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</row>
    <row r="141" spans="1:16">
      <c r="A141" s="28"/>
      <c r="B141" s="28"/>
      <c r="C141" s="28"/>
      <c r="D141" s="28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1:16">
      <c r="A142" s="28"/>
      <c r="B142" s="28"/>
      <c r="C142" s="28"/>
      <c r="D142" s="28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spans="1:16">
      <c r="A143" s="28"/>
      <c r="B143" s="28"/>
      <c r="C143" s="28"/>
      <c r="D143" s="28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1:16">
      <c r="A144" s="12" t="s">
        <v>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75"/>
      <c r="L144" s="75"/>
      <c r="M144" s="75"/>
      <c r="N144" s="75"/>
      <c r="O144" s="75"/>
      <c r="P144" s="75"/>
    </row>
    <row r="145" spans="1:16">
      <c r="A145" s="76" t="s">
        <v>56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</row>
    <row r="146" spans="1:16" ht="15" customHeight="1">
      <c r="A146" s="14"/>
      <c r="B146" s="13"/>
      <c r="C146" s="13"/>
      <c r="D146" s="13"/>
      <c r="E146" s="15" t="s">
        <v>2</v>
      </c>
      <c r="F146" s="77">
        <v>6</v>
      </c>
      <c r="G146" s="78"/>
      <c r="H146" s="78"/>
      <c r="I146" s="79" t="s">
        <v>3</v>
      </c>
      <c r="J146" s="79"/>
      <c r="K146" s="59" t="s">
        <v>83</v>
      </c>
      <c r="L146" s="59"/>
      <c r="M146" s="59"/>
      <c r="N146" s="59"/>
      <c r="O146" s="59"/>
      <c r="P146" s="59"/>
    </row>
    <row r="147" spans="1:16">
      <c r="A147" s="13"/>
      <c r="B147" s="13"/>
      <c r="C147" s="13"/>
      <c r="D147" s="79" t="s">
        <v>4</v>
      </c>
      <c r="E147" s="79"/>
      <c r="F147" s="16" t="s">
        <v>57</v>
      </c>
      <c r="G147" s="13"/>
      <c r="H147" s="13"/>
      <c r="I147" s="79" t="s">
        <v>6</v>
      </c>
      <c r="J147" s="79"/>
      <c r="K147" s="81" t="s">
        <v>75</v>
      </c>
      <c r="L147" s="81"/>
      <c r="M147" s="81"/>
      <c r="N147" s="81"/>
      <c r="O147" s="81"/>
      <c r="P147" s="81"/>
    </row>
    <row r="148" spans="1:16">
      <c r="A148" s="82" t="s">
        <v>7</v>
      </c>
      <c r="B148" s="82" t="s">
        <v>8</v>
      </c>
      <c r="C148" s="82"/>
      <c r="D148" s="82" t="s">
        <v>9</v>
      </c>
      <c r="E148" s="86" t="s">
        <v>10</v>
      </c>
      <c r="F148" s="86"/>
      <c r="G148" s="86"/>
      <c r="H148" s="82" t="s">
        <v>11</v>
      </c>
      <c r="I148" s="86" t="s">
        <v>12</v>
      </c>
      <c r="J148" s="86"/>
      <c r="K148" s="86"/>
      <c r="L148" s="86"/>
      <c r="M148" s="86" t="s">
        <v>13</v>
      </c>
      <c r="N148" s="86"/>
      <c r="O148" s="86"/>
      <c r="P148" s="86"/>
    </row>
    <row r="149" spans="1:16">
      <c r="A149" s="83"/>
      <c r="B149" s="84"/>
      <c r="C149" s="85"/>
      <c r="D149" s="83"/>
      <c r="E149" s="17" t="s">
        <v>14</v>
      </c>
      <c r="F149" s="17" t="s">
        <v>15</v>
      </c>
      <c r="G149" s="17" t="s">
        <v>16</v>
      </c>
      <c r="H149" s="83"/>
      <c r="I149" s="17" t="s">
        <v>17</v>
      </c>
      <c r="J149" s="17" t="s">
        <v>18</v>
      </c>
      <c r="K149" s="17" t="s">
        <v>19</v>
      </c>
      <c r="L149" s="17" t="s">
        <v>20</v>
      </c>
      <c r="M149" s="17" t="s">
        <v>21</v>
      </c>
      <c r="N149" s="17" t="s">
        <v>22</v>
      </c>
      <c r="O149" s="17" t="s">
        <v>23</v>
      </c>
      <c r="P149" s="17" t="s">
        <v>24</v>
      </c>
    </row>
    <row r="150" spans="1:16">
      <c r="A150" s="18">
        <v>1</v>
      </c>
      <c r="B150" s="87">
        <v>2</v>
      </c>
      <c r="C150" s="87"/>
      <c r="D150" s="18">
        <v>3</v>
      </c>
      <c r="E150" s="18">
        <v>4</v>
      </c>
      <c r="F150" s="18">
        <v>5</v>
      </c>
      <c r="G150" s="18">
        <v>6</v>
      </c>
      <c r="H150" s="18">
        <v>7</v>
      </c>
      <c r="I150" s="18">
        <v>8</v>
      </c>
      <c r="J150" s="18">
        <v>9</v>
      </c>
      <c r="K150" s="18">
        <v>10</v>
      </c>
      <c r="L150" s="18">
        <v>11</v>
      </c>
      <c r="M150" s="18">
        <v>12</v>
      </c>
      <c r="N150" s="18">
        <v>13</v>
      </c>
      <c r="O150" s="18">
        <v>14</v>
      </c>
      <c r="P150" s="18">
        <v>15</v>
      </c>
    </row>
    <row r="151" spans="1:16">
      <c r="A151" s="64" t="s">
        <v>38</v>
      </c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</row>
    <row r="152" spans="1:16">
      <c r="A152" s="47">
        <v>21</v>
      </c>
      <c r="B152" s="91" t="s">
        <v>104</v>
      </c>
      <c r="C152" s="92"/>
      <c r="D152" s="47">
        <v>100</v>
      </c>
      <c r="E152" s="47">
        <v>3.5</v>
      </c>
      <c r="F152" s="47">
        <v>4.9000000000000004</v>
      </c>
      <c r="G152" s="47">
        <v>10.8</v>
      </c>
      <c r="H152" s="47">
        <v>93</v>
      </c>
      <c r="I152" s="47">
        <v>0.03</v>
      </c>
      <c r="J152" s="47">
        <v>6.34</v>
      </c>
      <c r="K152" s="47">
        <v>0</v>
      </c>
      <c r="L152" s="47">
        <v>0</v>
      </c>
      <c r="M152" s="47">
        <v>34.74</v>
      </c>
      <c r="N152" s="47">
        <v>0</v>
      </c>
      <c r="O152" s="47">
        <v>18.329999999999998</v>
      </c>
      <c r="P152" s="47">
        <v>0.91</v>
      </c>
    </row>
    <row r="153" spans="1:16" ht="25.5" customHeight="1">
      <c r="A153" s="8">
        <v>197</v>
      </c>
      <c r="B153" s="50" t="s">
        <v>26</v>
      </c>
      <c r="C153" s="50"/>
      <c r="D153" s="8">
        <v>200</v>
      </c>
      <c r="E153" s="10">
        <v>7.1</v>
      </c>
      <c r="F153" s="10">
        <v>5.3</v>
      </c>
      <c r="G153" s="10">
        <v>47.8</v>
      </c>
      <c r="H153" s="10">
        <v>272.16000000000003</v>
      </c>
      <c r="I153" s="10">
        <v>0.01</v>
      </c>
      <c r="J153" s="9">
        <v>0</v>
      </c>
      <c r="K153" s="10">
        <v>28.1</v>
      </c>
      <c r="L153" s="10">
        <v>0.06</v>
      </c>
      <c r="M153" s="10">
        <v>1.5</v>
      </c>
      <c r="N153" s="10">
        <v>1.8</v>
      </c>
      <c r="O153" s="10">
        <v>0.04</v>
      </c>
      <c r="P153" s="9">
        <v>0.01</v>
      </c>
    </row>
    <row r="154" spans="1:16" ht="24.75" customHeight="1">
      <c r="A154" s="8">
        <v>1</v>
      </c>
      <c r="B154" s="50" t="s">
        <v>84</v>
      </c>
      <c r="C154" s="50"/>
      <c r="D154" s="10">
        <v>100</v>
      </c>
      <c r="E154" s="10">
        <v>10.3</v>
      </c>
      <c r="F154" s="10">
        <v>10.3</v>
      </c>
      <c r="G154" s="10">
        <v>9.5</v>
      </c>
      <c r="H154" s="10">
        <v>188</v>
      </c>
      <c r="I154" s="10">
        <v>0.08</v>
      </c>
      <c r="J154" s="10">
        <v>1.6</v>
      </c>
      <c r="K154" s="10">
        <v>41.4</v>
      </c>
      <c r="L154" s="10">
        <v>2.5</v>
      </c>
      <c r="M154" s="10">
        <v>25.14</v>
      </c>
      <c r="N154" s="9">
        <v>10.32</v>
      </c>
      <c r="O154" s="10">
        <v>11.3</v>
      </c>
      <c r="P154" s="10">
        <v>0.75</v>
      </c>
    </row>
    <row r="155" spans="1:16" ht="12.75" customHeight="1">
      <c r="A155" s="8">
        <v>273</v>
      </c>
      <c r="B155" s="50" t="s">
        <v>27</v>
      </c>
      <c r="C155" s="50"/>
      <c r="D155" s="8">
        <v>200</v>
      </c>
      <c r="E155" s="9">
        <v>0.14000000000000001</v>
      </c>
      <c r="F155" s="9">
        <v>0.03</v>
      </c>
      <c r="G155" s="9">
        <v>10.220000000000001</v>
      </c>
      <c r="H155" s="9">
        <v>42.89</v>
      </c>
      <c r="I155" s="9">
        <v>0</v>
      </c>
      <c r="J155" s="9">
        <v>2.8</v>
      </c>
      <c r="K155" s="9">
        <v>0</v>
      </c>
      <c r="L155" s="9">
        <v>0.01</v>
      </c>
      <c r="M155" s="9">
        <v>3.1</v>
      </c>
      <c r="N155" s="9">
        <v>1.54</v>
      </c>
      <c r="O155" s="9">
        <v>0.84</v>
      </c>
      <c r="P155" s="9">
        <v>7.0000000000000007E-2</v>
      </c>
    </row>
    <row r="156" spans="1:16">
      <c r="A156" s="10">
        <v>1</v>
      </c>
      <c r="B156" s="50" t="s">
        <v>28</v>
      </c>
      <c r="C156" s="50"/>
      <c r="D156" s="8">
        <v>30</v>
      </c>
      <c r="E156" s="9">
        <v>2.4300000000000002</v>
      </c>
      <c r="F156" s="9">
        <v>0.3</v>
      </c>
      <c r="G156" s="9">
        <v>14.64</v>
      </c>
      <c r="H156" s="9">
        <v>72.599999999999994</v>
      </c>
      <c r="I156" s="9">
        <v>8.9999999999999993E-3</v>
      </c>
      <c r="J156" s="9">
        <v>0</v>
      </c>
      <c r="K156" s="10">
        <v>0</v>
      </c>
      <c r="L156" s="10">
        <v>0.05</v>
      </c>
      <c r="M156" s="10">
        <v>0.9</v>
      </c>
      <c r="N156" s="10">
        <v>26.1</v>
      </c>
      <c r="O156" s="9">
        <v>0.63</v>
      </c>
      <c r="P156" s="9">
        <v>0.05</v>
      </c>
    </row>
    <row r="157" spans="1:16" ht="15" customHeight="1">
      <c r="A157" s="10">
        <v>2</v>
      </c>
      <c r="B157" s="50" t="s">
        <v>81</v>
      </c>
      <c r="C157" s="50"/>
      <c r="D157" s="8">
        <v>20</v>
      </c>
      <c r="E157" s="10">
        <v>1.7</v>
      </c>
      <c r="F157" s="10">
        <v>0.66</v>
      </c>
      <c r="G157" s="10">
        <v>9.66</v>
      </c>
      <c r="H157" s="10">
        <v>51.8</v>
      </c>
      <c r="I157" s="10">
        <v>0.06</v>
      </c>
      <c r="J157" s="9">
        <v>0</v>
      </c>
      <c r="K157" s="9">
        <v>0</v>
      </c>
      <c r="L157" s="10">
        <v>0.11</v>
      </c>
      <c r="M157" s="10">
        <v>10.5</v>
      </c>
      <c r="N157" s="10">
        <v>47.4</v>
      </c>
      <c r="O157" s="10">
        <v>14.1</v>
      </c>
      <c r="P157" s="10">
        <v>1.1599999999999999</v>
      </c>
    </row>
    <row r="158" spans="1:16" ht="15" customHeight="1">
      <c r="A158" s="30">
        <v>822</v>
      </c>
      <c r="B158" s="102" t="s">
        <v>96</v>
      </c>
      <c r="C158" s="103"/>
      <c r="D158" s="8">
        <v>20</v>
      </c>
      <c r="E158" s="10">
        <v>1.3</v>
      </c>
      <c r="F158" s="10">
        <v>2.88</v>
      </c>
      <c r="G158" s="10">
        <v>14.36</v>
      </c>
      <c r="H158" s="10">
        <v>87.4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</row>
    <row r="159" spans="1:16">
      <c r="A159" s="72" t="s">
        <v>30</v>
      </c>
      <c r="B159" s="73"/>
      <c r="C159" s="74"/>
      <c r="D159" s="8">
        <f>D153+D154+D155+D156+D157+D158</f>
        <v>570</v>
      </c>
      <c r="E159" s="9">
        <f t="shared" ref="E159:P159" si="15">E153+E154+E155+E156+E157+E158</f>
        <v>22.97</v>
      </c>
      <c r="F159" s="9">
        <f t="shared" si="15"/>
        <v>19.47</v>
      </c>
      <c r="G159" s="9">
        <f t="shared" si="15"/>
        <v>106.17999999999999</v>
      </c>
      <c r="H159" s="9">
        <f t="shared" si="15"/>
        <v>714.84999999999991</v>
      </c>
      <c r="I159" s="9">
        <f t="shared" si="15"/>
        <v>0.15899999999999997</v>
      </c>
      <c r="J159" s="9">
        <f t="shared" si="15"/>
        <v>4.4000000000000004</v>
      </c>
      <c r="K159" s="9">
        <f t="shared" si="15"/>
        <v>69.5</v>
      </c>
      <c r="L159" s="9">
        <f t="shared" si="15"/>
        <v>2.7299999999999995</v>
      </c>
      <c r="M159" s="9">
        <f t="shared" si="15"/>
        <v>41.14</v>
      </c>
      <c r="N159" s="9">
        <f t="shared" si="15"/>
        <v>87.16</v>
      </c>
      <c r="O159" s="9">
        <f t="shared" si="15"/>
        <v>26.91</v>
      </c>
      <c r="P159" s="9">
        <f t="shared" si="15"/>
        <v>2.04</v>
      </c>
    </row>
    <row r="160" spans="1:16">
      <c r="A160" s="64" t="s">
        <v>31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</row>
    <row r="161" spans="1:16" ht="24" customHeight="1">
      <c r="A161" s="8">
        <v>18</v>
      </c>
      <c r="B161" s="50" t="s">
        <v>97</v>
      </c>
      <c r="C161" s="50"/>
      <c r="D161" s="8">
        <v>100</v>
      </c>
      <c r="E161" s="10">
        <v>0.93</v>
      </c>
      <c r="F161" s="10">
        <v>3.48</v>
      </c>
      <c r="G161" s="10">
        <v>9.76</v>
      </c>
      <c r="H161" s="10">
        <v>75.400000000000006</v>
      </c>
      <c r="I161" s="10">
        <v>0.05</v>
      </c>
      <c r="J161" s="10">
        <v>5.25</v>
      </c>
      <c r="K161" s="10">
        <v>1300</v>
      </c>
      <c r="L161" s="10">
        <v>1.76</v>
      </c>
      <c r="M161" s="10">
        <v>26.98</v>
      </c>
      <c r="N161" s="10">
        <v>39.26</v>
      </c>
      <c r="O161" s="10">
        <v>26.8</v>
      </c>
      <c r="P161" s="10">
        <v>0.95</v>
      </c>
    </row>
    <row r="162" spans="1:16">
      <c r="A162" s="8">
        <v>71</v>
      </c>
      <c r="B162" s="50" t="s">
        <v>59</v>
      </c>
      <c r="C162" s="50"/>
      <c r="D162" s="8">
        <v>250</v>
      </c>
      <c r="E162" s="9">
        <v>8.1199999999999992</v>
      </c>
      <c r="F162" s="9">
        <v>0.64</v>
      </c>
      <c r="G162" s="9">
        <v>11.19</v>
      </c>
      <c r="H162" s="9">
        <v>82.37</v>
      </c>
      <c r="I162" s="9">
        <v>0.02</v>
      </c>
      <c r="J162" s="9">
        <v>1.74</v>
      </c>
      <c r="K162" s="9">
        <v>0</v>
      </c>
      <c r="L162" s="9">
        <v>0.11</v>
      </c>
      <c r="M162" s="9">
        <v>7.87</v>
      </c>
      <c r="N162" s="9">
        <v>25.22</v>
      </c>
      <c r="O162" s="9">
        <v>5.04</v>
      </c>
      <c r="P162" s="9">
        <v>0.26</v>
      </c>
    </row>
    <row r="163" spans="1:16" ht="13.5" customHeight="1">
      <c r="A163" s="8">
        <v>148</v>
      </c>
      <c r="B163" s="50" t="s">
        <v>98</v>
      </c>
      <c r="C163" s="50"/>
      <c r="D163" s="8">
        <v>230</v>
      </c>
      <c r="E163" s="10">
        <v>7.1</v>
      </c>
      <c r="F163" s="10">
        <v>8.8699999999999992</v>
      </c>
      <c r="G163" s="10">
        <v>29.4</v>
      </c>
      <c r="H163" s="10">
        <v>220</v>
      </c>
      <c r="I163" s="10">
        <v>7.0000000000000007E-2</v>
      </c>
      <c r="J163" s="10">
        <v>48.9</v>
      </c>
      <c r="K163" s="10">
        <v>0</v>
      </c>
      <c r="L163" s="10">
        <v>0</v>
      </c>
      <c r="M163" s="10">
        <v>116.7</v>
      </c>
      <c r="N163" s="10">
        <v>0</v>
      </c>
      <c r="O163" s="10">
        <v>42.14</v>
      </c>
      <c r="P163" s="10">
        <v>1.63</v>
      </c>
    </row>
    <row r="164" spans="1:16" ht="29.25" customHeight="1">
      <c r="A164" s="10">
        <v>439</v>
      </c>
      <c r="B164" s="48" t="s">
        <v>99</v>
      </c>
      <c r="C164" s="49"/>
      <c r="D164" s="8">
        <v>100</v>
      </c>
      <c r="E164" s="10">
        <v>5.19</v>
      </c>
      <c r="F164" s="10">
        <v>13.26</v>
      </c>
      <c r="G164" s="10">
        <v>5.51</v>
      </c>
      <c r="H164" s="10">
        <v>162.97999999999999</v>
      </c>
      <c r="I164" s="10">
        <v>0.03</v>
      </c>
      <c r="J164" s="10">
        <v>0.44</v>
      </c>
      <c r="K164" s="10">
        <v>40</v>
      </c>
      <c r="L164" s="10">
        <v>2.65</v>
      </c>
      <c r="M164" s="10">
        <v>8.64</v>
      </c>
      <c r="N164" s="10">
        <v>2.38</v>
      </c>
      <c r="O164" s="10">
        <v>8.75</v>
      </c>
      <c r="P164" s="10">
        <v>0.64</v>
      </c>
    </row>
    <row r="165" spans="1:16" ht="25.5" customHeight="1">
      <c r="A165" s="8">
        <v>707</v>
      </c>
      <c r="B165" s="50" t="s">
        <v>43</v>
      </c>
      <c r="C165" s="50"/>
      <c r="D165" s="8">
        <v>200</v>
      </c>
      <c r="E165" s="9">
        <v>0.78</v>
      </c>
      <c r="F165" s="9">
        <v>0.06</v>
      </c>
      <c r="G165" s="9">
        <v>30.1</v>
      </c>
      <c r="H165" s="9">
        <v>125.2</v>
      </c>
      <c r="I165" s="9">
        <v>0.02</v>
      </c>
      <c r="J165" s="9">
        <v>0.8</v>
      </c>
      <c r="K165" s="9">
        <v>0</v>
      </c>
      <c r="L165" s="9">
        <v>1.1000000000000001</v>
      </c>
      <c r="M165" s="9">
        <v>32.6</v>
      </c>
      <c r="N165" s="9">
        <v>29.2</v>
      </c>
      <c r="O165" s="9">
        <v>21</v>
      </c>
      <c r="P165" s="9">
        <v>0.7</v>
      </c>
    </row>
    <row r="166" spans="1:16" ht="15" customHeight="1">
      <c r="A166" s="10">
        <v>1</v>
      </c>
      <c r="B166" s="50" t="s">
        <v>28</v>
      </c>
      <c r="C166" s="50"/>
      <c r="D166" s="8">
        <v>30</v>
      </c>
      <c r="E166" s="9">
        <v>2.4300000000000002</v>
      </c>
      <c r="F166" s="9">
        <v>0.3</v>
      </c>
      <c r="G166" s="9">
        <v>14.64</v>
      </c>
      <c r="H166" s="9">
        <v>72.599999999999994</v>
      </c>
      <c r="I166" s="9">
        <v>8.9999999999999993E-3</v>
      </c>
      <c r="J166" s="9">
        <v>0</v>
      </c>
      <c r="K166" s="10">
        <v>0</v>
      </c>
      <c r="L166" s="10">
        <v>0.05</v>
      </c>
      <c r="M166" s="10">
        <v>0.9</v>
      </c>
      <c r="N166" s="10">
        <v>26.1</v>
      </c>
      <c r="O166" s="9">
        <v>0.63</v>
      </c>
      <c r="P166" s="9">
        <v>0.05</v>
      </c>
    </row>
    <row r="167" spans="1:16" ht="15" customHeight="1">
      <c r="A167" s="8">
        <v>2</v>
      </c>
      <c r="B167" s="50" t="s">
        <v>82</v>
      </c>
      <c r="C167" s="50"/>
      <c r="D167" s="8">
        <v>30</v>
      </c>
      <c r="E167" s="10">
        <v>2.5499999999999998</v>
      </c>
      <c r="F167" s="10">
        <v>0.99</v>
      </c>
      <c r="G167" s="10">
        <v>14.49</v>
      </c>
      <c r="H167" s="10">
        <v>77.7</v>
      </c>
      <c r="I167" s="10">
        <v>0.09</v>
      </c>
      <c r="J167" s="9">
        <v>0</v>
      </c>
      <c r="K167" s="9">
        <v>0</v>
      </c>
      <c r="L167" s="10">
        <v>0.16</v>
      </c>
      <c r="M167" s="10">
        <v>15.75</v>
      </c>
      <c r="N167" s="10">
        <v>71.099999999999994</v>
      </c>
      <c r="O167" s="10">
        <v>21.15</v>
      </c>
      <c r="P167" s="10">
        <v>1.75</v>
      </c>
    </row>
    <row r="168" spans="1:16">
      <c r="A168" s="72" t="s">
        <v>35</v>
      </c>
      <c r="B168" s="73"/>
      <c r="C168" s="74"/>
      <c r="D168" s="8">
        <f>D161+D162+D163+D165+D166+D167+95</f>
        <v>935</v>
      </c>
      <c r="E168" s="9">
        <f>SUM(E161:E167)</f>
        <v>27.1</v>
      </c>
      <c r="F168" s="9">
        <f t="shared" ref="F168:P168" si="16">SUM(F161:F167)</f>
        <v>27.599999999999998</v>
      </c>
      <c r="G168" s="9">
        <f>SUM(G161:G167)</f>
        <v>115.08999999999999</v>
      </c>
      <c r="H168" s="9">
        <f>SUM(H161:H167)</f>
        <v>816.25000000000011</v>
      </c>
      <c r="I168" s="9">
        <f t="shared" si="16"/>
        <v>0.28900000000000003</v>
      </c>
      <c r="J168" s="9">
        <f t="shared" si="16"/>
        <v>57.129999999999995</v>
      </c>
      <c r="K168" s="9">
        <f t="shared" si="16"/>
        <v>1340</v>
      </c>
      <c r="L168" s="9">
        <f t="shared" si="16"/>
        <v>5.8299999999999992</v>
      </c>
      <c r="M168" s="9">
        <f t="shared" si="16"/>
        <v>209.44</v>
      </c>
      <c r="N168" s="9">
        <f t="shared" si="16"/>
        <v>193.26</v>
      </c>
      <c r="O168" s="9">
        <f t="shared" si="16"/>
        <v>125.50999999999999</v>
      </c>
      <c r="P168" s="9">
        <f t="shared" si="16"/>
        <v>5.9799999999999995</v>
      </c>
    </row>
    <row r="169" spans="1:16">
      <c r="A169" s="88" t="s">
        <v>36</v>
      </c>
      <c r="B169" s="88"/>
      <c r="C169" s="88"/>
      <c r="D169" s="88"/>
      <c r="E169" s="9">
        <f>E159+E168</f>
        <v>50.07</v>
      </c>
      <c r="F169" s="9">
        <f t="shared" ref="F169:P169" si="17">F159+F168</f>
        <v>47.069999999999993</v>
      </c>
      <c r="G169" s="9">
        <f t="shared" si="17"/>
        <v>221.26999999999998</v>
      </c>
      <c r="H169" s="9">
        <f t="shared" si="17"/>
        <v>1531.1</v>
      </c>
      <c r="I169" s="9">
        <f t="shared" si="17"/>
        <v>0.44800000000000001</v>
      </c>
      <c r="J169" s="9">
        <f t="shared" si="17"/>
        <v>61.529999999999994</v>
      </c>
      <c r="K169" s="9">
        <f t="shared" si="17"/>
        <v>1409.5</v>
      </c>
      <c r="L169" s="9">
        <f t="shared" si="17"/>
        <v>8.5599999999999987</v>
      </c>
      <c r="M169" s="9">
        <f t="shared" si="17"/>
        <v>250.57999999999998</v>
      </c>
      <c r="N169" s="9">
        <f t="shared" si="17"/>
        <v>280.41999999999996</v>
      </c>
      <c r="O169" s="9">
        <f t="shared" si="17"/>
        <v>152.41999999999999</v>
      </c>
      <c r="P169" s="9">
        <f t="shared" si="17"/>
        <v>8.02</v>
      </c>
    </row>
    <row r="170" spans="1:16">
      <c r="A170" s="28"/>
      <c r="B170" s="28"/>
      <c r="C170" s="28"/>
      <c r="D170" s="28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</row>
    <row r="171" spans="1:16">
      <c r="A171" s="28"/>
      <c r="B171" s="28"/>
      <c r="C171" s="28"/>
      <c r="D171" s="28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</row>
    <row r="172" spans="1:16">
      <c r="A172" s="28"/>
      <c r="B172" s="28"/>
      <c r="C172" s="28"/>
      <c r="D172" s="28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</row>
    <row r="173" spans="1:16">
      <c r="A173" s="12" t="s">
        <v>0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75"/>
      <c r="L173" s="75"/>
      <c r="M173" s="75"/>
      <c r="N173" s="75"/>
      <c r="O173" s="75"/>
      <c r="P173" s="75"/>
    </row>
    <row r="174" spans="1:16">
      <c r="A174" s="12"/>
      <c r="B174" s="36"/>
      <c r="C174" s="36"/>
      <c r="D174" s="36"/>
      <c r="E174" s="36"/>
      <c r="F174" s="36"/>
      <c r="G174" s="36"/>
      <c r="H174" s="36"/>
      <c r="I174" s="36"/>
      <c r="J174" s="36"/>
      <c r="K174" s="35"/>
      <c r="L174" s="35"/>
      <c r="M174" s="35"/>
      <c r="N174" s="35"/>
      <c r="O174" s="35"/>
      <c r="P174" s="35"/>
    </row>
    <row r="175" spans="1:16">
      <c r="A175" s="76" t="s">
        <v>60</v>
      </c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</row>
    <row r="176" spans="1:16" ht="15" customHeight="1">
      <c r="A176" s="14"/>
      <c r="B176" s="13"/>
      <c r="C176" s="13"/>
      <c r="D176" s="13"/>
      <c r="E176" s="15" t="s">
        <v>2</v>
      </c>
      <c r="F176" s="77">
        <v>7</v>
      </c>
      <c r="G176" s="78"/>
      <c r="H176" s="78"/>
      <c r="I176" s="79" t="s">
        <v>3</v>
      </c>
      <c r="J176" s="79"/>
      <c r="K176" s="59" t="s">
        <v>83</v>
      </c>
      <c r="L176" s="59"/>
      <c r="M176" s="59"/>
      <c r="N176" s="59"/>
      <c r="O176" s="59"/>
      <c r="P176" s="59"/>
    </row>
    <row r="177" spans="1:16">
      <c r="A177" s="13"/>
      <c r="B177" s="13"/>
      <c r="C177" s="13"/>
      <c r="D177" s="79" t="s">
        <v>4</v>
      </c>
      <c r="E177" s="79"/>
      <c r="F177" s="16" t="s">
        <v>57</v>
      </c>
      <c r="G177" s="13"/>
      <c r="H177" s="13"/>
      <c r="I177" s="79" t="s">
        <v>6</v>
      </c>
      <c r="J177" s="79"/>
      <c r="K177" s="81" t="s">
        <v>75</v>
      </c>
      <c r="L177" s="81"/>
      <c r="M177" s="81"/>
      <c r="N177" s="81"/>
      <c r="O177" s="81"/>
      <c r="P177" s="81"/>
    </row>
    <row r="178" spans="1:16">
      <c r="A178" s="82" t="s">
        <v>7</v>
      </c>
      <c r="B178" s="82" t="s">
        <v>8</v>
      </c>
      <c r="C178" s="82"/>
      <c r="D178" s="82" t="s">
        <v>9</v>
      </c>
      <c r="E178" s="86" t="s">
        <v>10</v>
      </c>
      <c r="F178" s="86"/>
      <c r="G178" s="86"/>
      <c r="H178" s="82" t="s">
        <v>11</v>
      </c>
      <c r="I178" s="86" t="s">
        <v>12</v>
      </c>
      <c r="J178" s="86"/>
      <c r="K178" s="86"/>
      <c r="L178" s="86"/>
      <c r="M178" s="86" t="s">
        <v>13</v>
      </c>
      <c r="N178" s="86"/>
      <c r="O178" s="86"/>
      <c r="P178" s="86"/>
    </row>
    <row r="179" spans="1:16">
      <c r="A179" s="83"/>
      <c r="B179" s="84"/>
      <c r="C179" s="85"/>
      <c r="D179" s="83"/>
      <c r="E179" s="17" t="s">
        <v>14</v>
      </c>
      <c r="F179" s="17" t="s">
        <v>15</v>
      </c>
      <c r="G179" s="17" t="s">
        <v>16</v>
      </c>
      <c r="H179" s="83"/>
      <c r="I179" s="17" t="s">
        <v>17</v>
      </c>
      <c r="J179" s="17" t="s">
        <v>18</v>
      </c>
      <c r="K179" s="17" t="s">
        <v>19</v>
      </c>
      <c r="L179" s="17" t="s">
        <v>20</v>
      </c>
      <c r="M179" s="17" t="s">
        <v>21</v>
      </c>
      <c r="N179" s="17" t="s">
        <v>22</v>
      </c>
      <c r="O179" s="17" t="s">
        <v>23</v>
      </c>
      <c r="P179" s="17" t="s">
        <v>24</v>
      </c>
    </row>
    <row r="180" spans="1:16">
      <c r="A180" s="18">
        <v>1</v>
      </c>
      <c r="B180" s="87">
        <v>2</v>
      </c>
      <c r="C180" s="87"/>
      <c r="D180" s="18">
        <v>3</v>
      </c>
      <c r="E180" s="18">
        <v>4</v>
      </c>
      <c r="F180" s="18">
        <v>5</v>
      </c>
      <c r="G180" s="18">
        <v>6</v>
      </c>
      <c r="H180" s="18">
        <v>7</v>
      </c>
      <c r="I180" s="18">
        <v>8</v>
      </c>
      <c r="J180" s="18">
        <v>9</v>
      </c>
      <c r="K180" s="18">
        <v>10</v>
      </c>
      <c r="L180" s="18">
        <v>11</v>
      </c>
      <c r="M180" s="18">
        <v>12</v>
      </c>
      <c r="N180" s="18">
        <v>13</v>
      </c>
      <c r="O180" s="18">
        <v>14</v>
      </c>
      <c r="P180" s="18">
        <v>15</v>
      </c>
    </row>
    <row r="181" spans="1:16">
      <c r="A181" s="64" t="s">
        <v>38</v>
      </c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</row>
    <row r="182" spans="1:16" ht="27.75" customHeight="1">
      <c r="A182" s="8">
        <v>196</v>
      </c>
      <c r="B182" s="50" t="s">
        <v>61</v>
      </c>
      <c r="C182" s="50"/>
      <c r="D182" s="8">
        <v>260</v>
      </c>
      <c r="E182" s="10">
        <v>8.1999999999999993</v>
      </c>
      <c r="F182" s="10">
        <v>10.8</v>
      </c>
      <c r="G182" s="10">
        <v>41.9</v>
      </c>
      <c r="H182" s="10">
        <v>300</v>
      </c>
      <c r="I182" s="10">
        <v>0.15</v>
      </c>
      <c r="J182" s="10">
        <v>0.7</v>
      </c>
      <c r="K182" s="10">
        <v>54.1</v>
      </c>
      <c r="L182" s="10">
        <v>0.14000000000000001</v>
      </c>
      <c r="M182" s="10">
        <v>159.30000000000001</v>
      </c>
      <c r="N182" s="10">
        <v>174</v>
      </c>
      <c r="O182" s="10">
        <v>46.37</v>
      </c>
      <c r="P182" s="10">
        <v>1</v>
      </c>
    </row>
    <row r="183" spans="1:16" ht="25.5" customHeight="1">
      <c r="A183" s="10">
        <v>259</v>
      </c>
      <c r="B183" s="48" t="s">
        <v>40</v>
      </c>
      <c r="C183" s="49"/>
      <c r="D183" s="8">
        <v>200</v>
      </c>
      <c r="E183" s="10">
        <v>1.65</v>
      </c>
      <c r="F183" s="10">
        <v>1.65</v>
      </c>
      <c r="G183" s="10">
        <v>12.4</v>
      </c>
      <c r="H183" s="10">
        <v>71.42</v>
      </c>
      <c r="I183" s="10">
        <v>0.02</v>
      </c>
      <c r="J183" s="10">
        <v>0.15</v>
      </c>
      <c r="K183" s="10">
        <v>10</v>
      </c>
      <c r="L183" s="10">
        <v>0.2</v>
      </c>
      <c r="M183" s="10">
        <v>60.3</v>
      </c>
      <c r="N183" s="10">
        <v>45</v>
      </c>
      <c r="O183" s="10">
        <v>7</v>
      </c>
      <c r="P183" s="10">
        <v>2.8</v>
      </c>
    </row>
    <row r="184" spans="1:16">
      <c r="A184" s="10">
        <v>1</v>
      </c>
      <c r="B184" s="50" t="s">
        <v>28</v>
      </c>
      <c r="C184" s="50"/>
      <c r="D184" s="8">
        <v>30</v>
      </c>
      <c r="E184" s="9">
        <v>2.4300000000000002</v>
      </c>
      <c r="F184" s="9">
        <v>0.3</v>
      </c>
      <c r="G184" s="9">
        <v>14.64</v>
      </c>
      <c r="H184" s="9">
        <v>72.599999999999994</v>
      </c>
      <c r="I184" s="9">
        <v>8.9999999999999993E-3</v>
      </c>
      <c r="J184" s="9">
        <v>0</v>
      </c>
      <c r="K184" s="10">
        <v>0</v>
      </c>
      <c r="L184" s="10">
        <v>0.05</v>
      </c>
      <c r="M184" s="10">
        <v>0.9</v>
      </c>
      <c r="N184" s="10">
        <v>26.1</v>
      </c>
      <c r="O184" s="9">
        <v>0.63</v>
      </c>
      <c r="P184" s="9">
        <v>0.05</v>
      </c>
    </row>
    <row r="185" spans="1:16" ht="15" customHeight="1">
      <c r="A185" s="10">
        <v>2</v>
      </c>
      <c r="B185" s="50" t="s">
        <v>81</v>
      </c>
      <c r="C185" s="50"/>
      <c r="D185" s="8">
        <v>20</v>
      </c>
      <c r="E185" s="10">
        <v>1.7</v>
      </c>
      <c r="F185" s="10">
        <v>0.66</v>
      </c>
      <c r="G185" s="10">
        <v>9.66</v>
      </c>
      <c r="H185" s="10">
        <v>51.8</v>
      </c>
      <c r="I185" s="10">
        <v>0.06</v>
      </c>
      <c r="J185" s="9">
        <v>0</v>
      </c>
      <c r="K185" s="9">
        <v>0</v>
      </c>
      <c r="L185" s="10">
        <v>0.11</v>
      </c>
      <c r="M185" s="10">
        <v>10.5</v>
      </c>
      <c r="N185" s="10">
        <v>47.4</v>
      </c>
      <c r="O185" s="10">
        <v>14.1</v>
      </c>
      <c r="P185" s="10">
        <v>1.1599999999999999</v>
      </c>
    </row>
    <row r="186" spans="1:16" ht="15" customHeight="1">
      <c r="A186" s="11">
        <v>7</v>
      </c>
      <c r="B186" s="50" t="s">
        <v>29</v>
      </c>
      <c r="C186" s="50"/>
      <c r="D186" s="8">
        <v>20</v>
      </c>
      <c r="E186" s="10">
        <v>0.16</v>
      </c>
      <c r="F186" s="10">
        <v>14.5</v>
      </c>
      <c r="G186" s="10">
        <v>0.26</v>
      </c>
      <c r="H186" s="10">
        <v>132.19999999999999</v>
      </c>
      <c r="I186" s="9">
        <v>0</v>
      </c>
      <c r="J186" s="9">
        <v>0</v>
      </c>
      <c r="K186" s="10">
        <v>90</v>
      </c>
      <c r="L186" s="10">
        <v>0.2</v>
      </c>
      <c r="M186" s="10">
        <v>4.8</v>
      </c>
      <c r="N186" s="10">
        <v>6</v>
      </c>
      <c r="O186" s="10">
        <v>0.1</v>
      </c>
      <c r="P186" s="10">
        <v>0.04</v>
      </c>
    </row>
    <row r="187" spans="1:16">
      <c r="A187" s="8">
        <v>1</v>
      </c>
      <c r="B187" s="50" t="s">
        <v>62</v>
      </c>
      <c r="C187" s="50"/>
      <c r="D187" s="8">
        <v>100</v>
      </c>
      <c r="E187" s="9">
        <v>4</v>
      </c>
      <c r="F187" s="9">
        <v>1.5</v>
      </c>
      <c r="G187" s="9">
        <v>14.3</v>
      </c>
      <c r="H187" s="9">
        <v>90</v>
      </c>
      <c r="I187" s="9">
        <v>0.03</v>
      </c>
      <c r="J187" s="9">
        <v>0.5</v>
      </c>
      <c r="K187" s="9">
        <v>10</v>
      </c>
      <c r="L187" s="9">
        <v>0</v>
      </c>
      <c r="M187" s="9">
        <v>112</v>
      </c>
      <c r="N187" s="9">
        <v>86</v>
      </c>
      <c r="O187" s="9">
        <v>13</v>
      </c>
      <c r="P187" s="9">
        <v>0.1</v>
      </c>
    </row>
    <row r="188" spans="1:16">
      <c r="A188" s="72" t="s">
        <v>30</v>
      </c>
      <c r="B188" s="73"/>
      <c r="C188" s="74"/>
      <c r="D188" s="8">
        <f>D182+D183+D184+D185+D186+D187</f>
        <v>630</v>
      </c>
      <c r="E188" s="9">
        <f>SUM(E182:E187)</f>
        <v>18.14</v>
      </c>
      <c r="F188" s="9">
        <f t="shared" ref="F188:P188" si="18">SUM(F182:F187)</f>
        <v>29.410000000000004</v>
      </c>
      <c r="G188" s="9">
        <f t="shared" si="18"/>
        <v>93.16</v>
      </c>
      <c r="H188" s="9">
        <f t="shared" si="18"/>
        <v>718.02</v>
      </c>
      <c r="I188" s="9">
        <f t="shared" si="18"/>
        <v>0.26900000000000002</v>
      </c>
      <c r="J188" s="9">
        <f t="shared" si="18"/>
        <v>1.35</v>
      </c>
      <c r="K188" s="9">
        <f t="shared" si="18"/>
        <v>164.1</v>
      </c>
      <c r="L188" s="9">
        <f t="shared" si="18"/>
        <v>0.7</v>
      </c>
      <c r="M188" s="9">
        <f t="shared" si="18"/>
        <v>347.80000000000007</v>
      </c>
      <c r="N188" s="9">
        <f t="shared" si="18"/>
        <v>384.5</v>
      </c>
      <c r="O188" s="9">
        <f t="shared" si="18"/>
        <v>81.199999999999989</v>
      </c>
      <c r="P188" s="9">
        <f t="shared" si="18"/>
        <v>5.1499999999999995</v>
      </c>
    </row>
    <row r="189" spans="1:16">
      <c r="A189" s="64" t="s">
        <v>31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</row>
    <row r="190" spans="1:16" ht="27" customHeight="1">
      <c r="A190" s="8">
        <v>6</v>
      </c>
      <c r="B190" s="50" t="s">
        <v>100</v>
      </c>
      <c r="C190" s="50"/>
      <c r="D190" s="8">
        <v>100</v>
      </c>
      <c r="E190" s="10">
        <v>2.1</v>
      </c>
      <c r="F190" s="10">
        <v>6.4</v>
      </c>
      <c r="G190" s="10">
        <v>10.3</v>
      </c>
      <c r="H190" s="10">
        <v>94</v>
      </c>
      <c r="I190" s="10">
        <v>0.03</v>
      </c>
      <c r="J190" s="10">
        <v>21.65</v>
      </c>
      <c r="K190" s="10">
        <v>0</v>
      </c>
      <c r="L190" s="10">
        <v>0</v>
      </c>
      <c r="M190" s="10">
        <v>58.83</v>
      </c>
      <c r="N190" s="10">
        <v>0</v>
      </c>
      <c r="O190" s="10">
        <v>20.53</v>
      </c>
      <c r="P190" s="10">
        <v>0.75</v>
      </c>
    </row>
    <row r="191" spans="1:16" ht="15" customHeight="1">
      <c r="A191" s="8">
        <v>70</v>
      </c>
      <c r="B191" s="93" t="s">
        <v>101</v>
      </c>
      <c r="C191" s="94"/>
      <c r="D191" s="8">
        <v>250</v>
      </c>
      <c r="E191" s="10">
        <v>2.5</v>
      </c>
      <c r="F191" s="10">
        <v>4.2</v>
      </c>
      <c r="G191" s="10">
        <v>17.399999999999999</v>
      </c>
      <c r="H191" s="10">
        <v>130.87</v>
      </c>
      <c r="I191" s="10">
        <v>0.19</v>
      </c>
      <c r="J191" s="10">
        <v>1.8</v>
      </c>
      <c r="K191" s="10">
        <v>222.9</v>
      </c>
      <c r="L191" s="10">
        <v>0.21</v>
      </c>
      <c r="M191" s="10">
        <v>24.8</v>
      </c>
      <c r="N191" s="10">
        <v>58</v>
      </c>
      <c r="O191" s="10">
        <v>22.8</v>
      </c>
      <c r="P191" s="10">
        <v>1.6</v>
      </c>
    </row>
    <row r="192" spans="1:16" ht="27" customHeight="1">
      <c r="A192" s="8">
        <v>2</v>
      </c>
      <c r="B192" s="48" t="s">
        <v>91</v>
      </c>
      <c r="C192" s="49"/>
      <c r="D192" s="10">
        <v>110</v>
      </c>
      <c r="E192" s="10">
        <v>10.5</v>
      </c>
      <c r="F192" s="10">
        <v>10.5</v>
      </c>
      <c r="G192" s="10">
        <v>9.6999999999999993</v>
      </c>
      <c r="H192" s="10">
        <v>191</v>
      </c>
      <c r="I192" s="10">
        <v>0.08</v>
      </c>
      <c r="J192" s="10">
        <v>1.6</v>
      </c>
      <c r="K192" s="10">
        <v>42.1</v>
      </c>
      <c r="L192" s="10">
        <v>2.5</v>
      </c>
      <c r="M192" s="10">
        <v>25.6</v>
      </c>
      <c r="N192" s="10">
        <v>94.8</v>
      </c>
      <c r="O192" s="10">
        <v>14.1</v>
      </c>
      <c r="P192" s="10">
        <v>1.5</v>
      </c>
    </row>
    <row r="193" spans="1:16" ht="26.25" customHeight="1">
      <c r="A193" s="8">
        <v>197</v>
      </c>
      <c r="B193" s="50" t="s">
        <v>26</v>
      </c>
      <c r="C193" s="50"/>
      <c r="D193" s="8">
        <v>200</v>
      </c>
      <c r="E193" s="10">
        <v>7.1</v>
      </c>
      <c r="F193" s="10">
        <v>5.3</v>
      </c>
      <c r="G193" s="10">
        <v>47.8</v>
      </c>
      <c r="H193" s="10">
        <v>272.16000000000003</v>
      </c>
      <c r="I193" s="10">
        <v>0.01</v>
      </c>
      <c r="J193" s="9">
        <v>0</v>
      </c>
      <c r="K193" s="10">
        <v>28.1</v>
      </c>
      <c r="L193" s="10">
        <v>0.06</v>
      </c>
      <c r="M193" s="10">
        <v>1.5</v>
      </c>
      <c r="N193" s="10">
        <v>1.8</v>
      </c>
      <c r="O193" s="10">
        <v>0.04</v>
      </c>
      <c r="P193" s="9">
        <v>0.01</v>
      </c>
    </row>
    <row r="194" spans="1:16" ht="27.75" customHeight="1">
      <c r="A194" s="8">
        <v>282</v>
      </c>
      <c r="B194" s="50" t="s">
        <v>48</v>
      </c>
      <c r="C194" s="50"/>
      <c r="D194" s="8">
        <v>200</v>
      </c>
      <c r="E194" s="9">
        <v>0.16</v>
      </c>
      <c r="F194" s="10">
        <v>0</v>
      </c>
      <c r="G194" s="10">
        <v>14.99</v>
      </c>
      <c r="H194" s="10">
        <v>60.64</v>
      </c>
      <c r="I194" s="10">
        <v>0.02</v>
      </c>
      <c r="J194" s="10">
        <v>0</v>
      </c>
      <c r="K194" s="10">
        <v>0</v>
      </c>
      <c r="L194" s="10">
        <v>0</v>
      </c>
      <c r="M194" s="10">
        <v>12</v>
      </c>
      <c r="N194" s="10">
        <v>2.4</v>
      </c>
      <c r="O194" s="10">
        <v>0</v>
      </c>
      <c r="P194" s="10">
        <v>0.8</v>
      </c>
    </row>
    <row r="195" spans="1:16" ht="15" customHeight="1">
      <c r="A195" s="10">
        <v>1</v>
      </c>
      <c r="B195" s="50" t="s">
        <v>28</v>
      </c>
      <c r="C195" s="50"/>
      <c r="D195" s="8">
        <v>30</v>
      </c>
      <c r="E195" s="9">
        <v>2.4300000000000002</v>
      </c>
      <c r="F195" s="9">
        <v>0.3</v>
      </c>
      <c r="G195" s="9">
        <v>14.64</v>
      </c>
      <c r="H195" s="9">
        <v>72.599999999999994</v>
      </c>
      <c r="I195" s="9">
        <v>8.9999999999999993E-3</v>
      </c>
      <c r="J195" s="9">
        <v>0</v>
      </c>
      <c r="K195" s="10">
        <v>0</v>
      </c>
      <c r="L195" s="10">
        <v>0.05</v>
      </c>
      <c r="M195" s="10">
        <v>0.9</v>
      </c>
      <c r="N195" s="10">
        <v>26.1</v>
      </c>
      <c r="O195" s="9">
        <v>0.63</v>
      </c>
      <c r="P195" s="9">
        <v>0.05</v>
      </c>
    </row>
    <row r="196" spans="1:16" ht="15" customHeight="1">
      <c r="A196" s="8">
        <v>2</v>
      </c>
      <c r="B196" s="50" t="s">
        <v>82</v>
      </c>
      <c r="C196" s="50"/>
      <c r="D196" s="8">
        <v>30</v>
      </c>
      <c r="E196" s="10">
        <v>2.5499999999999998</v>
      </c>
      <c r="F196" s="10">
        <v>0.99</v>
      </c>
      <c r="G196" s="10">
        <v>14.49</v>
      </c>
      <c r="H196" s="10">
        <v>77.7</v>
      </c>
      <c r="I196" s="10">
        <v>0.09</v>
      </c>
      <c r="J196" s="9">
        <v>0</v>
      </c>
      <c r="K196" s="9">
        <v>0</v>
      </c>
      <c r="L196" s="10">
        <v>0.16</v>
      </c>
      <c r="M196" s="10">
        <v>15.75</v>
      </c>
      <c r="N196" s="10">
        <v>71.099999999999994</v>
      </c>
      <c r="O196" s="10">
        <v>21.15</v>
      </c>
      <c r="P196" s="10">
        <v>1.75</v>
      </c>
    </row>
    <row r="197" spans="1:16">
      <c r="A197" s="72" t="s">
        <v>44</v>
      </c>
      <c r="B197" s="73"/>
      <c r="C197" s="74"/>
      <c r="D197" s="8">
        <f>D190+D191+D193+D194+D195+D196+100</f>
        <v>910</v>
      </c>
      <c r="E197" s="9">
        <f>SUM(E190:E196)</f>
        <v>27.34</v>
      </c>
      <c r="F197" s="9">
        <f t="shared" ref="F197:P197" si="19">SUM(F190:F196)</f>
        <v>27.69</v>
      </c>
      <c r="G197" s="9">
        <f t="shared" si="19"/>
        <v>129.32</v>
      </c>
      <c r="H197" s="9">
        <f t="shared" si="19"/>
        <v>898.97</v>
      </c>
      <c r="I197" s="9">
        <f t="shared" si="19"/>
        <v>0.42900000000000005</v>
      </c>
      <c r="J197" s="9">
        <f t="shared" si="19"/>
        <v>25.05</v>
      </c>
      <c r="K197" s="9">
        <f t="shared" si="19"/>
        <v>293.10000000000002</v>
      </c>
      <c r="L197" s="9">
        <f t="shared" si="19"/>
        <v>2.98</v>
      </c>
      <c r="M197" s="9">
        <f t="shared" si="19"/>
        <v>139.38</v>
      </c>
      <c r="N197" s="9">
        <f t="shared" si="19"/>
        <v>254.20000000000002</v>
      </c>
      <c r="O197" s="9">
        <f t="shared" si="19"/>
        <v>79.25</v>
      </c>
      <c r="P197" s="9">
        <f t="shared" si="19"/>
        <v>6.46</v>
      </c>
    </row>
    <row r="198" spans="1:16">
      <c r="A198" s="88" t="s">
        <v>36</v>
      </c>
      <c r="B198" s="88"/>
      <c r="C198" s="88"/>
      <c r="D198" s="88"/>
      <c r="E198" s="9">
        <f>E188+E197</f>
        <v>45.480000000000004</v>
      </c>
      <c r="F198" s="9">
        <f t="shared" ref="F198:P198" si="20">F188+F197</f>
        <v>57.100000000000009</v>
      </c>
      <c r="G198" s="9">
        <f t="shared" si="20"/>
        <v>222.48</v>
      </c>
      <c r="H198" s="9">
        <f t="shared" si="20"/>
        <v>1616.99</v>
      </c>
      <c r="I198" s="9">
        <f t="shared" si="20"/>
        <v>0.69800000000000006</v>
      </c>
      <c r="J198" s="9">
        <f t="shared" si="20"/>
        <v>26.400000000000002</v>
      </c>
      <c r="K198" s="9">
        <f t="shared" si="20"/>
        <v>457.20000000000005</v>
      </c>
      <c r="L198" s="9">
        <f t="shared" si="20"/>
        <v>3.6799999999999997</v>
      </c>
      <c r="M198" s="9">
        <f t="shared" si="20"/>
        <v>487.18000000000006</v>
      </c>
      <c r="N198" s="9">
        <f t="shared" si="20"/>
        <v>638.70000000000005</v>
      </c>
      <c r="O198" s="9">
        <f t="shared" si="20"/>
        <v>160.44999999999999</v>
      </c>
      <c r="P198" s="9">
        <f t="shared" si="20"/>
        <v>11.61</v>
      </c>
    </row>
    <row r="199" spans="1:16">
      <c r="A199" s="28"/>
      <c r="B199" s="28"/>
      <c r="C199" s="28"/>
      <c r="D199" s="28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</row>
    <row r="200" spans="1:16">
      <c r="A200" s="28"/>
      <c r="B200" s="28"/>
      <c r="C200" s="28"/>
      <c r="D200" s="28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</row>
    <row r="201" spans="1:16">
      <c r="A201" s="12" t="s">
        <v>0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75"/>
      <c r="L201" s="75"/>
      <c r="M201" s="75"/>
      <c r="N201" s="75"/>
      <c r="O201" s="75"/>
      <c r="P201" s="75"/>
    </row>
    <row r="202" spans="1:16">
      <c r="A202" s="76" t="s">
        <v>63</v>
      </c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</row>
    <row r="203" spans="1:16" ht="15" customHeight="1">
      <c r="A203" s="14"/>
      <c r="B203" s="13"/>
      <c r="C203" s="13"/>
      <c r="D203" s="13"/>
      <c r="E203" s="15" t="s">
        <v>2</v>
      </c>
      <c r="F203" s="77">
        <v>8</v>
      </c>
      <c r="G203" s="78"/>
      <c r="H203" s="78"/>
      <c r="I203" s="79" t="s">
        <v>3</v>
      </c>
      <c r="J203" s="79"/>
      <c r="K203" s="59" t="s">
        <v>83</v>
      </c>
      <c r="L203" s="59"/>
      <c r="M203" s="59"/>
      <c r="N203" s="59"/>
      <c r="O203" s="59"/>
      <c r="P203" s="59"/>
    </row>
    <row r="204" spans="1:16">
      <c r="A204" s="13"/>
      <c r="B204" s="13"/>
      <c r="C204" s="13"/>
      <c r="D204" s="79" t="s">
        <v>4</v>
      </c>
      <c r="E204" s="79"/>
      <c r="F204" s="16" t="s">
        <v>57</v>
      </c>
      <c r="G204" s="13"/>
      <c r="H204" s="13"/>
      <c r="I204" s="79" t="s">
        <v>6</v>
      </c>
      <c r="J204" s="79"/>
      <c r="K204" s="81" t="s">
        <v>75</v>
      </c>
      <c r="L204" s="81"/>
      <c r="M204" s="81"/>
      <c r="N204" s="81"/>
      <c r="O204" s="81"/>
      <c r="P204" s="81"/>
    </row>
    <row r="205" spans="1:16">
      <c r="A205" s="82" t="s">
        <v>7</v>
      </c>
      <c r="B205" s="82" t="s">
        <v>8</v>
      </c>
      <c r="C205" s="82"/>
      <c r="D205" s="82" t="s">
        <v>9</v>
      </c>
      <c r="E205" s="86" t="s">
        <v>10</v>
      </c>
      <c r="F205" s="86"/>
      <c r="G205" s="86"/>
      <c r="H205" s="82" t="s">
        <v>11</v>
      </c>
      <c r="I205" s="86" t="s">
        <v>12</v>
      </c>
      <c r="J205" s="86"/>
      <c r="K205" s="86"/>
      <c r="L205" s="86"/>
      <c r="M205" s="86" t="s">
        <v>13</v>
      </c>
      <c r="N205" s="86"/>
      <c r="O205" s="86"/>
      <c r="P205" s="86"/>
    </row>
    <row r="206" spans="1:16">
      <c r="A206" s="83"/>
      <c r="B206" s="84"/>
      <c r="C206" s="85"/>
      <c r="D206" s="83"/>
      <c r="E206" s="17" t="s">
        <v>14</v>
      </c>
      <c r="F206" s="17" t="s">
        <v>15</v>
      </c>
      <c r="G206" s="17" t="s">
        <v>16</v>
      </c>
      <c r="H206" s="83"/>
      <c r="I206" s="17" t="s">
        <v>17</v>
      </c>
      <c r="J206" s="17" t="s">
        <v>18</v>
      </c>
      <c r="K206" s="17" t="s">
        <v>19</v>
      </c>
      <c r="L206" s="17" t="s">
        <v>20</v>
      </c>
      <c r="M206" s="17" t="s">
        <v>21</v>
      </c>
      <c r="N206" s="17" t="s">
        <v>22</v>
      </c>
      <c r="O206" s="17" t="s">
        <v>23</v>
      </c>
      <c r="P206" s="17" t="s">
        <v>24</v>
      </c>
    </row>
    <row r="207" spans="1:16">
      <c r="A207" s="18">
        <v>1</v>
      </c>
      <c r="B207" s="87">
        <v>2</v>
      </c>
      <c r="C207" s="87"/>
      <c r="D207" s="18">
        <v>3</v>
      </c>
      <c r="E207" s="18">
        <v>4</v>
      </c>
      <c r="F207" s="18">
        <v>5</v>
      </c>
      <c r="G207" s="18">
        <v>6</v>
      </c>
      <c r="H207" s="18">
        <v>7</v>
      </c>
      <c r="I207" s="18">
        <v>8</v>
      </c>
      <c r="J207" s="18">
        <v>9</v>
      </c>
      <c r="K207" s="18">
        <v>10</v>
      </c>
      <c r="L207" s="18">
        <v>11</v>
      </c>
      <c r="M207" s="18">
        <v>12</v>
      </c>
      <c r="N207" s="18">
        <v>13</v>
      </c>
      <c r="O207" s="18">
        <v>14</v>
      </c>
      <c r="P207" s="18">
        <v>15</v>
      </c>
    </row>
    <row r="208" spans="1:16">
      <c r="A208" s="64" t="s">
        <v>38</v>
      </c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</row>
    <row r="209" spans="1:16" ht="12.75" customHeight="1">
      <c r="A209" s="8">
        <v>42</v>
      </c>
      <c r="B209" s="50" t="s">
        <v>54</v>
      </c>
      <c r="C209" s="50"/>
      <c r="D209" s="8">
        <v>100</v>
      </c>
      <c r="E209" s="10">
        <v>1.4</v>
      </c>
      <c r="F209" s="10">
        <v>2.6</v>
      </c>
      <c r="G209" s="10">
        <v>8.1999999999999993</v>
      </c>
      <c r="H209" s="10">
        <v>66</v>
      </c>
      <c r="I209" s="10">
        <v>0.05</v>
      </c>
      <c r="J209" s="10">
        <v>13.28</v>
      </c>
      <c r="K209" s="9">
        <v>0</v>
      </c>
      <c r="L209" s="9">
        <v>0</v>
      </c>
      <c r="M209" s="10">
        <v>28.03</v>
      </c>
      <c r="N209" s="10">
        <v>0</v>
      </c>
      <c r="O209" s="10">
        <v>19.489999999999998</v>
      </c>
      <c r="P209" s="10">
        <v>0.84</v>
      </c>
    </row>
    <row r="210" spans="1:16" ht="13.5" customHeight="1">
      <c r="A210" s="8">
        <v>123</v>
      </c>
      <c r="B210" s="50" t="s">
        <v>103</v>
      </c>
      <c r="C210" s="50"/>
      <c r="D210" s="8">
        <v>200</v>
      </c>
      <c r="E210" s="9">
        <v>10.85</v>
      </c>
      <c r="F210" s="9">
        <v>22.69</v>
      </c>
      <c r="G210" s="9">
        <v>54.05</v>
      </c>
      <c r="H210" s="9">
        <v>462.03</v>
      </c>
      <c r="I210" s="9">
        <v>0.05</v>
      </c>
      <c r="J210" s="9">
        <v>2.12</v>
      </c>
      <c r="K210" s="9">
        <v>260</v>
      </c>
      <c r="L210" s="9">
        <v>5.8</v>
      </c>
      <c r="M210" s="9">
        <v>17.03</v>
      </c>
      <c r="N210" s="9">
        <v>14.95</v>
      </c>
      <c r="O210" s="9">
        <v>16.54</v>
      </c>
      <c r="P210" s="9">
        <v>0.97</v>
      </c>
    </row>
    <row r="211" spans="1:16" ht="24" customHeight="1">
      <c r="A211" s="8">
        <v>287</v>
      </c>
      <c r="B211" s="50" t="s">
        <v>34</v>
      </c>
      <c r="C211" s="50"/>
      <c r="D211" s="8">
        <v>200</v>
      </c>
      <c r="E211" s="9">
        <v>0</v>
      </c>
      <c r="F211" s="9">
        <v>0</v>
      </c>
      <c r="G211" s="10">
        <v>15.8</v>
      </c>
      <c r="H211" s="10">
        <v>60</v>
      </c>
      <c r="I211" s="10">
        <v>0.23</v>
      </c>
      <c r="J211" s="10">
        <v>28</v>
      </c>
      <c r="K211" s="9">
        <v>34</v>
      </c>
      <c r="L211" s="9">
        <v>0.66</v>
      </c>
      <c r="M211" s="10">
        <v>250</v>
      </c>
      <c r="N211" s="9">
        <v>0</v>
      </c>
      <c r="O211" s="10">
        <v>14</v>
      </c>
      <c r="P211" s="9">
        <v>0</v>
      </c>
    </row>
    <row r="212" spans="1:16">
      <c r="A212" s="10">
        <v>1</v>
      </c>
      <c r="B212" s="50" t="s">
        <v>28</v>
      </c>
      <c r="C212" s="50"/>
      <c r="D212" s="8">
        <v>30</v>
      </c>
      <c r="E212" s="9">
        <v>2.4300000000000002</v>
      </c>
      <c r="F212" s="9">
        <v>0.3</v>
      </c>
      <c r="G212" s="9">
        <v>14.64</v>
      </c>
      <c r="H212" s="9">
        <v>72.599999999999994</v>
      </c>
      <c r="I212" s="9">
        <v>8.9999999999999993E-3</v>
      </c>
      <c r="J212" s="9">
        <v>0</v>
      </c>
      <c r="K212" s="10">
        <v>0</v>
      </c>
      <c r="L212" s="10">
        <v>0.05</v>
      </c>
      <c r="M212" s="10">
        <v>0.9</v>
      </c>
      <c r="N212" s="10">
        <v>26.1</v>
      </c>
      <c r="O212" s="9">
        <v>0.63</v>
      </c>
      <c r="P212" s="9">
        <v>0.05</v>
      </c>
    </row>
    <row r="213" spans="1:16" ht="15" customHeight="1">
      <c r="A213" s="10">
        <v>2</v>
      </c>
      <c r="B213" s="50" t="s">
        <v>81</v>
      </c>
      <c r="C213" s="50"/>
      <c r="D213" s="8">
        <v>20</v>
      </c>
      <c r="E213" s="10">
        <v>1.7</v>
      </c>
      <c r="F213" s="10">
        <v>0.66</v>
      </c>
      <c r="G213" s="10">
        <v>9.66</v>
      </c>
      <c r="H213" s="10">
        <v>51.8</v>
      </c>
      <c r="I213" s="10">
        <v>0.06</v>
      </c>
      <c r="J213" s="9">
        <v>0</v>
      </c>
      <c r="K213" s="9">
        <v>0</v>
      </c>
      <c r="L213" s="10">
        <v>0.11</v>
      </c>
      <c r="M213" s="10">
        <v>10.5</v>
      </c>
      <c r="N213" s="10">
        <v>47.4</v>
      </c>
      <c r="O213" s="10">
        <v>14.1</v>
      </c>
      <c r="P213" s="10">
        <v>1.1599999999999999</v>
      </c>
    </row>
    <row r="214" spans="1:16">
      <c r="A214" s="72" t="s">
        <v>47</v>
      </c>
      <c r="B214" s="73"/>
      <c r="C214" s="74"/>
      <c r="D214" s="8">
        <f>D209+D210+D211+D212+D213</f>
        <v>550</v>
      </c>
      <c r="E214" s="9">
        <f>E209+E210+E211+E212+E213</f>
        <v>16.38</v>
      </c>
      <c r="F214" s="9">
        <f t="shared" ref="F214:P214" si="21">F209+F210+F211+F212+F213</f>
        <v>26.250000000000004</v>
      </c>
      <c r="G214" s="9">
        <f t="shared" si="21"/>
        <v>102.35</v>
      </c>
      <c r="H214" s="9">
        <f t="shared" si="21"/>
        <v>712.43</v>
      </c>
      <c r="I214" s="9">
        <f t="shared" si="21"/>
        <v>0.39900000000000002</v>
      </c>
      <c r="J214" s="9">
        <f t="shared" si="21"/>
        <v>43.4</v>
      </c>
      <c r="K214" s="9">
        <f t="shared" si="21"/>
        <v>294</v>
      </c>
      <c r="L214" s="9">
        <f t="shared" si="21"/>
        <v>6.62</v>
      </c>
      <c r="M214" s="9">
        <f t="shared" si="21"/>
        <v>306.45999999999998</v>
      </c>
      <c r="N214" s="9">
        <f t="shared" si="21"/>
        <v>88.449999999999989</v>
      </c>
      <c r="O214" s="9">
        <f t="shared" si="21"/>
        <v>64.760000000000005</v>
      </c>
      <c r="P214" s="9">
        <f t="shared" si="21"/>
        <v>3.02</v>
      </c>
    </row>
    <row r="215" spans="1:16">
      <c r="A215" s="64" t="s">
        <v>31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</row>
    <row r="216" spans="1:16" ht="15" customHeight="1">
      <c r="A216" s="8">
        <v>16</v>
      </c>
      <c r="B216" s="50" t="s">
        <v>102</v>
      </c>
      <c r="C216" s="50"/>
      <c r="D216" s="8">
        <v>100</v>
      </c>
      <c r="E216" s="10">
        <v>3.02</v>
      </c>
      <c r="F216" s="10">
        <v>5.08</v>
      </c>
      <c r="G216" s="10">
        <v>15.85</v>
      </c>
      <c r="H216" s="10">
        <v>114.6</v>
      </c>
      <c r="I216" s="10">
        <v>0.05</v>
      </c>
      <c r="J216" s="10">
        <v>4.25</v>
      </c>
      <c r="K216" s="10">
        <v>1700</v>
      </c>
      <c r="L216" s="10">
        <v>2.5</v>
      </c>
      <c r="M216" s="10">
        <v>23.25</v>
      </c>
      <c r="N216" s="10">
        <v>46.85</v>
      </c>
      <c r="O216" s="10">
        <v>32.299999999999997</v>
      </c>
      <c r="P216" s="10">
        <v>0.63</v>
      </c>
    </row>
    <row r="217" spans="1:16" ht="26.25" customHeight="1">
      <c r="A217" s="8">
        <v>58</v>
      </c>
      <c r="B217" s="50" t="s">
        <v>105</v>
      </c>
      <c r="C217" s="50"/>
      <c r="D217" s="8">
        <v>250</v>
      </c>
      <c r="E217" s="9">
        <v>2.67</v>
      </c>
      <c r="F217" s="9">
        <v>4.26</v>
      </c>
      <c r="G217" s="9">
        <v>13.68</v>
      </c>
      <c r="H217" s="9">
        <v>102.25</v>
      </c>
      <c r="I217" s="9">
        <v>0.02</v>
      </c>
      <c r="J217" s="9">
        <v>1.5</v>
      </c>
      <c r="K217" s="9">
        <v>204.5</v>
      </c>
      <c r="L217" s="9">
        <v>1.45</v>
      </c>
      <c r="M217" s="9">
        <v>104.4</v>
      </c>
      <c r="N217" s="9">
        <v>15.85</v>
      </c>
      <c r="O217" s="9">
        <v>6.07</v>
      </c>
      <c r="P217" s="9">
        <v>0.23</v>
      </c>
    </row>
    <row r="218" spans="1:16" ht="15" customHeight="1">
      <c r="A218" s="8">
        <v>133</v>
      </c>
      <c r="B218" s="48" t="s">
        <v>53</v>
      </c>
      <c r="C218" s="49"/>
      <c r="D218" s="8">
        <v>200</v>
      </c>
      <c r="E218" s="10">
        <v>5.05</v>
      </c>
      <c r="F218" s="10">
        <v>6.49</v>
      </c>
      <c r="G218" s="10">
        <v>22.85</v>
      </c>
      <c r="H218" s="10">
        <v>166.93</v>
      </c>
      <c r="I218" s="9">
        <v>0.01</v>
      </c>
      <c r="J218" s="10">
        <v>0.09</v>
      </c>
      <c r="K218" s="10">
        <v>35.909999999999997</v>
      </c>
      <c r="L218" s="10">
        <v>7.0000000000000007E-2</v>
      </c>
      <c r="M218" s="10">
        <v>37.03</v>
      </c>
      <c r="N218" s="10">
        <v>28.57</v>
      </c>
      <c r="O218" s="10">
        <v>4.17</v>
      </c>
      <c r="P218" s="10">
        <v>0.05</v>
      </c>
    </row>
    <row r="219" spans="1:16" ht="24.75" customHeight="1">
      <c r="A219" s="8">
        <v>1</v>
      </c>
      <c r="B219" s="48" t="s">
        <v>84</v>
      </c>
      <c r="C219" s="49"/>
      <c r="D219" s="10">
        <v>100</v>
      </c>
      <c r="E219" s="10">
        <v>10.3</v>
      </c>
      <c r="F219" s="10">
        <v>10.3</v>
      </c>
      <c r="G219" s="10">
        <v>9.5</v>
      </c>
      <c r="H219" s="10">
        <v>188</v>
      </c>
      <c r="I219" s="10">
        <v>0.08</v>
      </c>
      <c r="J219" s="10">
        <v>1.6</v>
      </c>
      <c r="K219" s="10">
        <v>41.4</v>
      </c>
      <c r="L219" s="10">
        <v>2.5</v>
      </c>
      <c r="M219" s="10">
        <v>25.14</v>
      </c>
      <c r="N219" s="10">
        <v>92.5</v>
      </c>
      <c r="O219" s="10">
        <v>13.8</v>
      </c>
      <c r="P219" s="10">
        <v>1.49</v>
      </c>
    </row>
    <row r="220" spans="1:16" ht="28.5" customHeight="1">
      <c r="A220" s="8">
        <v>313</v>
      </c>
      <c r="B220" s="50" t="s">
        <v>74</v>
      </c>
      <c r="C220" s="50"/>
      <c r="D220" s="8">
        <v>200</v>
      </c>
      <c r="E220" s="10">
        <v>0.1</v>
      </c>
      <c r="F220" s="10">
        <v>0</v>
      </c>
      <c r="G220" s="10">
        <v>20.399999999999999</v>
      </c>
      <c r="H220" s="10">
        <v>79</v>
      </c>
      <c r="I220" s="10">
        <v>3.0000000000000001E-3</v>
      </c>
      <c r="J220" s="10">
        <v>2.4</v>
      </c>
      <c r="K220" s="10">
        <v>0</v>
      </c>
      <c r="L220" s="10">
        <v>0</v>
      </c>
      <c r="M220" s="10">
        <v>3.88</v>
      </c>
      <c r="N220" s="10">
        <v>0</v>
      </c>
      <c r="O220" s="10">
        <v>1.24</v>
      </c>
      <c r="P220" s="10">
        <v>0.09</v>
      </c>
    </row>
    <row r="221" spans="1:16" ht="15" customHeight="1">
      <c r="A221" s="10">
        <v>1</v>
      </c>
      <c r="B221" s="50" t="s">
        <v>28</v>
      </c>
      <c r="C221" s="50"/>
      <c r="D221" s="8">
        <v>30</v>
      </c>
      <c r="E221" s="9">
        <v>2.4300000000000002</v>
      </c>
      <c r="F221" s="9">
        <v>0.3</v>
      </c>
      <c r="G221" s="9">
        <v>14.64</v>
      </c>
      <c r="H221" s="9">
        <v>72.599999999999994</v>
      </c>
      <c r="I221" s="9">
        <v>8.9999999999999993E-3</v>
      </c>
      <c r="J221" s="9">
        <v>0</v>
      </c>
      <c r="K221" s="10">
        <v>0</v>
      </c>
      <c r="L221" s="10">
        <v>0.05</v>
      </c>
      <c r="M221" s="10">
        <v>0.9</v>
      </c>
      <c r="N221" s="10">
        <v>26.1</v>
      </c>
      <c r="O221" s="9">
        <v>0.63</v>
      </c>
      <c r="P221" s="9">
        <v>0.05</v>
      </c>
    </row>
    <row r="222" spans="1:16" ht="15" customHeight="1">
      <c r="A222" s="8">
        <v>2</v>
      </c>
      <c r="B222" s="50" t="s">
        <v>82</v>
      </c>
      <c r="C222" s="50"/>
      <c r="D222" s="8">
        <v>30</v>
      </c>
      <c r="E222" s="10">
        <v>2.5499999999999998</v>
      </c>
      <c r="F222" s="10">
        <v>0.99</v>
      </c>
      <c r="G222" s="10">
        <v>14.49</v>
      </c>
      <c r="H222" s="10">
        <v>77.7</v>
      </c>
      <c r="I222" s="10">
        <v>0.09</v>
      </c>
      <c r="J222" s="9">
        <v>0</v>
      </c>
      <c r="K222" s="9">
        <v>0</v>
      </c>
      <c r="L222" s="10">
        <v>0.16</v>
      </c>
      <c r="M222" s="10">
        <v>15.75</v>
      </c>
      <c r="N222" s="10">
        <v>71.099999999999994</v>
      </c>
      <c r="O222" s="10">
        <v>21.15</v>
      </c>
      <c r="P222" s="10">
        <v>1.75</v>
      </c>
    </row>
    <row r="223" spans="1:16">
      <c r="A223" s="8">
        <v>588</v>
      </c>
      <c r="B223" s="50" t="s">
        <v>41</v>
      </c>
      <c r="C223" s="50"/>
      <c r="D223" s="8">
        <v>100</v>
      </c>
      <c r="E223" s="9">
        <v>0.4</v>
      </c>
      <c r="F223" s="9">
        <v>0.4</v>
      </c>
      <c r="G223" s="9">
        <v>9.8000000000000007</v>
      </c>
      <c r="H223" s="9">
        <v>47</v>
      </c>
      <c r="I223" s="9">
        <v>0.03</v>
      </c>
      <c r="J223" s="9">
        <v>10</v>
      </c>
      <c r="K223" s="9">
        <v>5</v>
      </c>
      <c r="L223" s="9">
        <v>0.2</v>
      </c>
      <c r="M223" s="9">
        <v>16</v>
      </c>
      <c r="N223" s="9">
        <v>11</v>
      </c>
      <c r="O223" s="9">
        <v>9</v>
      </c>
      <c r="P223" s="9">
        <v>2.2000000000000002</v>
      </c>
    </row>
    <row r="224" spans="1:16">
      <c r="A224" s="72" t="s">
        <v>44</v>
      </c>
      <c r="B224" s="73"/>
      <c r="C224" s="74"/>
      <c r="D224" s="8">
        <f>D216+D217+D218+D220+D221+D223</f>
        <v>880</v>
      </c>
      <c r="E224" s="9">
        <f>SUM(E216:E223)</f>
        <v>26.52</v>
      </c>
      <c r="F224" s="9">
        <f t="shared" ref="F224:P224" si="22">SUM(F216:F223)</f>
        <v>27.82</v>
      </c>
      <c r="G224" s="9">
        <f t="shared" si="22"/>
        <v>121.21</v>
      </c>
      <c r="H224" s="9">
        <f t="shared" si="22"/>
        <v>848.08</v>
      </c>
      <c r="I224" s="9">
        <f t="shared" si="22"/>
        <v>0.29200000000000004</v>
      </c>
      <c r="J224" s="9">
        <f t="shared" si="22"/>
        <v>19.84</v>
      </c>
      <c r="K224" s="9">
        <f t="shared" si="22"/>
        <v>1986.8100000000002</v>
      </c>
      <c r="L224" s="9">
        <f t="shared" si="22"/>
        <v>6.9300000000000006</v>
      </c>
      <c r="M224" s="9">
        <f t="shared" si="22"/>
        <v>226.35</v>
      </c>
      <c r="N224" s="9">
        <f t="shared" si="22"/>
        <v>291.97000000000003</v>
      </c>
      <c r="O224" s="9">
        <f t="shared" si="22"/>
        <v>88.360000000000014</v>
      </c>
      <c r="P224" s="9">
        <f t="shared" si="22"/>
        <v>6.4899999999999993</v>
      </c>
    </row>
    <row r="225" spans="1:16">
      <c r="A225" s="88" t="s">
        <v>36</v>
      </c>
      <c r="B225" s="88"/>
      <c r="C225" s="88"/>
      <c r="D225" s="88"/>
      <c r="E225" s="9">
        <f t="shared" ref="E225:P225" si="23">E214+E224</f>
        <v>42.9</v>
      </c>
      <c r="F225" s="9">
        <f t="shared" si="23"/>
        <v>54.070000000000007</v>
      </c>
      <c r="G225" s="9">
        <f t="shared" si="23"/>
        <v>223.56</v>
      </c>
      <c r="H225" s="9">
        <f t="shared" si="23"/>
        <v>1560.51</v>
      </c>
      <c r="I225" s="9">
        <f t="shared" si="23"/>
        <v>0.69100000000000006</v>
      </c>
      <c r="J225" s="9">
        <f t="shared" si="23"/>
        <v>63.239999999999995</v>
      </c>
      <c r="K225" s="9">
        <f t="shared" si="23"/>
        <v>2280.8100000000004</v>
      </c>
      <c r="L225" s="9">
        <f t="shared" si="23"/>
        <v>13.55</v>
      </c>
      <c r="M225" s="9">
        <f t="shared" si="23"/>
        <v>532.80999999999995</v>
      </c>
      <c r="N225" s="9">
        <f t="shared" si="23"/>
        <v>380.42</v>
      </c>
      <c r="O225" s="9">
        <f t="shared" si="23"/>
        <v>153.12</v>
      </c>
      <c r="P225" s="9">
        <f t="shared" si="23"/>
        <v>9.51</v>
      </c>
    </row>
    <row r="226" spans="1:16">
      <c r="A226" s="28"/>
      <c r="B226" s="28"/>
      <c r="C226" s="28"/>
      <c r="D226" s="28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</row>
    <row r="227" spans="1:16">
      <c r="A227" s="28"/>
      <c r="B227" s="28"/>
      <c r="C227" s="28"/>
      <c r="D227" s="28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</row>
    <row r="228" spans="1:16">
      <c r="A228" s="28"/>
      <c r="B228" s="28"/>
      <c r="C228" s="28"/>
      <c r="D228" s="28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</row>
    <row r="229" spans="1:16">
      <c r="A229" s="28"/>
      <c r="B229" s="28"/>
      <c r="C229" s="28"/>
      <c r="D229" s="28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</row>
    <row r="230" spans="1:16">
      <c r="A230" s="28"/>
      <c r="B230" s="28"/>
      <c r="C230" s="28"/>
      <c r="D230" s="28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</row>
    <row r="231" spans="1:16">
      <c r="A231" s="12" t="s">
        <v>0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75"/>
      <c r="L231" s="75"/>
      <c r="M231" s="75"/>
      <c r="N231" s="75"/>
      <c r="O231" s="75"/>
      <c r="P231" s="75"/>
    </row>
    <row r="232" spans="1:16">
      <c r="A232" s="76" t="s">
        <v>66</v>
      </c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</row>
    <row r="233" spans="1:16" ht="15" customHeight="1">
      <c r="A233" s="14"/>
      <c r="B233" s="13"/>
      <c r="C233" s="13"/>
      <c r="D233" s="13"/>
      <c r="E233" s="15" t="s">
        <v>2</v>
      </c>
      <c r="F233" s="77">
        <v>9</v>
      </c>
      <c r="G233" s="78"/>
      <c r="H233" s="78"/>
      <c r="I233" s="79" t="s">
        <v>3</v>
      </c>
      <c r="J233" s="79"/>
      <c r="K233" s="59" t="s">
        <v>83</v>
      </c>
      <c r="L233" s="59"/>
      <c r="M233" s="59"/>
      <c r="N233" s="59"/>
      <c r="O233" s="59"/>
      <c r="P233" s="59"/>
    </row>
    <row r="234" spans="1:16">
      <c r="A234" s="13"/>
      <c r="B234" s="13"/>
      <c r="C234" s="13"/>
      <c r="D234" s="79" t="s">
        <v>4</v>
      </c>
      <c r="E234" s="79"/>
      <c r="F234" s="16" t="s">
        <v>57</v>
      </c>
      <c r="G234" s="13"/>
      <c r="H234" s="13"/>
      <c r="I234" s="79" t="s">
        <v>6</v>
      </c>
      <c r="J234" s="79"/>
      <c r="K234" s="81" t="s">
        <v>75</v>
      </c>
      <c r="L234" s="81"/>
      <c r="M234" s="81"/>
      <c r="N234" s="81"/>
      <c r="O234" s="81"/>
      <c r="P234" s="81"/>
    </row>
    <row r="235" spans="1:16">
      <c r="A235" s="82" t="s">
        <v>7</v>
      </c>
      <c r="B235" s="82" t="s">
        <v>8</v>
      </c>
      <c r="C235" s="82"/>
      <c r="D235" s="82" t="s">
        <v>9</v>
      </c>
      <c r="E235" s="86" t="s">
        <v>10</v>
      </c>
      <c r="F235" s="86"/>
      <c r="G235" s="86"/>
      <c r="H235" s="82" t="s">
        <v>11</v>
      </c>
      <c r="I235" s="86" t="s">
        <v>12</v>
      </c>
      <c r="J235" s="86"/>
      <c r="K235" s="86"/>
      <c r="L235" s="86"/>
      <c r="M235" s="86" t="s">
        <v>13</v>
      </c>
      <c r="N235" s="86"/>
      <c r="O235" s="86"/>
      <c r="P235" s="86"/>
    </row>
    <row r="236" spans="1:16">
      <c r="A236" s="83"/>
      <c r="B236" s="84"/>
      <c r="C236" s="85"/>
      <c r="D236" s="83"/>
      <c r="E236" s="17" t="s">
        <v>14</v>
      </c>
      <c r="F236" s="17" t="s">
        <v>15</v>
      </c>
      <c r="G236" s="17" t="s">
        <v>16</v>
      </c>
      <c r="H236" s="83"/>
      <c r="I236" s="17" t="s">
        <v>17</v>
      </c>
      <c r="J236" s="17" t="s">
        <v>18</v>
      </c>
      <c r="K236" s="17" t="s">
        <v>19</v>
      </c>
      <c r="L236" s="17" t="s">
        <v>20</v>
      </c>
      <c r="M236" s="17" t="s">
        <v>21</v>
      </c>
      <c r="N236" s="17" t="s">
        <v>22</v>
      </c>
      <c r="O236" s="17" t="s">
        <v>23</v>
      </c>
      <c r="P236" s="17" t="s">
        <v>24</v>
      </c>
    </row>
    <row r="237" spans="1:16">
      <c r="A237" s="18">
        <v>1</v>
      </c>
      <c r="B237" s="87">
        <v>2</v>
      </c>
      <c r="C237" s="87"/>
      <c r="D237" s="18">
        <v>3</v>
      </c>
      <c r="E237" s="18">
        <v>4</v>
      </c>
      <c r="F237" s="18">
        <v>5</v>
      </c>
      <c r="G237" s="18">
        <v>6</v>
      </c>
      <c r="H237" s="18">
        <v>7</v>
      </c>
      <c r="I237" s="18">
        <v>8</v>
      </c>
      <c r="J237" s="18">
        <v>9</v>
      </c>
      <c r="K237" s="18">
        <v>10</v>
      </c>
      <c r="L237" s="18">
        <v>11</v>
      </c>
      <c r="M237" s="18">
        <v>12</v>
      </c>
      <c r="N237" s="18">
        <v>13</v>
      </c>
      <c r="O237" s="18">
        <v>14</v>
      </c>
      <c r="P237" s="18">
        <v>15</v>
      </c>
    </row>
    <row r="238" spans="1:16">
      <c r="A238" s="64" t="s">
        <v>38</v>
      </c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</row>
    <row r="239" spans="1:16" ht="26.25" customHeight="1">
      <c r="A239" s="8">
        <v>195</v>
      </c>
      <c r="B239" s="50" t="s">
        <v>106</v>
      </c>
      <c r="C239" s="50"/>
      <c r="D239" s="8">
        <v>260</v>
      </c>
      <c r="E239" s="10">
        <v>10.199999999999999</v>
      </c>
      <c r="F239" s="10">
        <v>10.3</v>
      </c>
      <c r="G239" s="10">
        <v>52.1</v>
      </c>
      <c r="H239" s="10">
        <v>349</v>
      </c>
      <c r="I239" s="10">
        <v>0.2</v>
      </c>
      <c r="J239" s="10">
        <v>0.62</v>
      </c>
      <c r="K239" s="10">
        <v>0</v>
      </c>
      <c r="L239" s="10">
        <v>0</v>
      </c>
      <c r="M239" s="10">
        <v>167.18</v>
      </c>
      <c r="N239" s="10">
        <v>0</v>
      </c>
      <c r="O239" s="10">
        <v>51.71</v>
      </c>
      <c r="P239" s="10">
        <v>3.02</v>
      </c>
    </row>
    <row r="240" spans="1:16" ht="15" customHeight="1">
      <c r="A240" s="10">
        <v>266</v>
      </c>
      <c r="B240" s="50" t="s">
        <v>50</v>
      </c>
      <c r="C240" s="50"/>
      <c r="D240" s="8">
        <v>200</v>
      </c>
      <c r="E240" s="9">
        <v>9.1999999999999993</v>
      </c>
      <c r="F240" s="9">
        <v>7.1</v>
      </c>
      <c r="G240" s="9">
        <v>11.03</v>
      </c>
      <c r="H240" s="9">
        <v>148.46</v>
      </c>
      <c r="I240" s="9">
        <v>0.09</v>
      </c>
      <c r="J240" s="9">
        <v>2.6</v>
      </c>
      <c r="K240" s="9">
        <v>44.42</v>
      </c>
      <c r="L240" s="9">
        <v>0.24</v>
      </c>
      <c r="M240" s="9">
        <v>257.92</v>
      </c>
      <c r="N240" s="9">
        <v>271.7</v>
      </c>
      <c r="O240" s="9">
        <v>87.5</v>
      </c>
      <c r="P240" s="9">
        <v>3.28</v>
      </c>
    </row>
    <row r="241" spans="1:16" ht="15" customHeight="1">
      <c r="A241" s="10">
        <v>9</v>
      </c>
      <c r="B241" s="50" t="s">
        <v>79</v>
      </c>
      <c r="C241" s="50"/>
      <c r="D241" s="8">
        <v>15</v>
      </c>
      <c r="E241" s="37">
        <v>3.48</v>
      </c>
      <c r="F241" s="37">
        <v>4.43</v>
      </c>
      <c r="G241" s="19">
        <v>0</v>
      </c>
      <c r="H241" s="37">
        <v>54.6</v>
      </c>
      <c r="I241" s="9">
        <v>0</v>
      </c>
      <c r="J241" s="37">
        <v>0.11</v>
      </c>
      <c r="K241" s="37">
        <v>43.2</v>
      </c>
      <c r="L241" s="37">
        <v>0.08</v>
      </c>
      <c r="M241" s="37">
        <v>132</v>
      </c>
      <c r="N241" s="37">
        <v>75</v>
      </c>
      <c r="O241" s="37">
        <v>5.25</v>
      </c>
      <c r="P241" s="37">
        <v>0.15</v>
      </c>
    </row>
    <row r="242" spans="1:16">
      <c r="A242" s="10">
        <v>1</v>
      </c>
      <c r="B242" s="50" t="s">
        <v>28</v>
      </c>
      <c r="C242" s="50"/>
      <c r="D242" s="8">
        <v>30</v>
      </c>
      <c r="E242" s="9">
        <v>2.4300000000000002</v>
      </c>
      <c r="F242" s="9">
        <v>0.3</v>
      </c>
      <c r="G242" s="9">
        <v>14.64</v>
      </c>
      <c r="H242" s="9">
        <v>72.599999999999994</v>
      </c>
      <c r="I242" s="9">
        <v>8.9999999999999993E-3</v>
      </c>
      <c r="J242" s="9">
        <v>0</v>
      </c>
      <c r="K242" s="10">
        <v>0</v>
      </c>
      <c r="L242" s="10">
        <v>0.05</v>
      </c>
      <c r="M242" s="10">
        <v>0.9</v>
      </c>
      <c r="N242" s="10">
        <v>26.1</v>
      </c>
      <c r="O242" s="9">
        <v>0.63</v>
      </c>
      <c r="P242" s="9">
        <v>0.05</v>
      </c>
    </row>
    <row r="243" spans="1:16" ht="15" customHeight="1">
      <c r="A243" s="10">
        <v>2</v>
      </c>
      <c r="B243" s="50" t="s">
        <v>81</v>
      </c>
      <c r="C243" s="50"/>
      <c r="D243" s="8">
        <v>20</v>
      </c>
      <c r="E243" s="10">
        <v>1.7</v>
      </c>
      <c r="F243" s="10">
        <v>0.66</v>
      </c>
      <c r="G243" s="10">
        <v>9.66</v>
      </c>
      <c r="H243" s="10">
        <v>51.8</v>
      </c>
      <c r="I243" s="10">
        <v>0.06</v>
      </c>
      <c r="J243" s="9">
        <v>0</v>
      </c>
      <c r="K243" s="9">
        <v>0</v>
      </c>
      <c r="L243" s="10">
        <v>0.11</v>
      </c>
      <c r="M243" s="10">
        <v>10.5</v>
      </c>
      <c r="N243" s="10">
        <v>47.4</v>
      </c>
      <c r="O243" s="10">
        <v>14.1</v>
      </c>
      <c r="P243" s="10">
        <v>1.1599999999999999</v>
      </c>
    </row>
    <row r="244" spans="1:16">
      <c r="A244" s="8">
        <v>588</v>
      </c>
      <c r="B244" s="50" t="s">
        <v>41</v>
      </c>
      <c r="C244" s="50"/>
      <c r="D244" s="8">
        <v>100</v>
      </c>
      <c r="E244" s="9">
        <v>0.4</v>
      </c>
      <c r="F244" s="9">
        <v>0.4</v>
      </c>
      <c r="G244" s="9">
        <v>9.8000000000000007</v>
      </c>
      <c r="H244" s="9">
        <v>47</v>
      </c>
      <c r="I244" s="9">
        <v>0.03</v>
      </c>
      <c r="J244" s="9">
        <v>10</v>
      </c>
      <c r="K244" s="9">
        <v>5</v>
      </c>
      <c r="L244" s="9">
        <v>0.2</v>
      </c>
      <c r="M244" s="9">
        <v>16</v>
      </c>
      <c r="N244" s="9">
        <v>11</v>
      </c>
      <c r="O244" s="9">
        <v>9</v>
      </c>
      <c r="P244" s="9">
        <v>2.2000000000000002</v>
      </c>
    </row>
    <row r="245" spans="1:16">
      <c r="A245" s="72" t="s">
        <v>30</v>
      </c>
      <c r="B245" s="73"/>
      <c r="C245" s="74"/>
      <c r="D245" s="8">
        <f>D239+D240+D242+D243+D244</f>
        <v>610</v>
      </c>
      <c r="E245" s="9">
        <f>E239+E240+E242+E243+E244</f>
        <v>23.929999999999996</v>
      </c>
      <c r="F245" s="9">
        <f t="shared" ref="F245:P245" si="24">F239+F240+F242+F243+F244</f>
        <v>18.759999999999998</v>
      </c>
      <c r="G245" s="9">
        <f t="shared" si="24"/>
        <v>97.23</v>
      </c>
      <c r="H245" s="9">
        <f t="shared" si="24"/>
        <v>668.86</v>
      </c>
      <c r="I245" s="9">
        <f t="shared" si="24"/>
        <v>0.38900000000000001</v>
      </c>
      <c r="J245" s="9">
        <f t="shared" si="24"/>
        <v>13.22</v>
      </c>
      <c r="K245" s="9">
        <f t="shared" si="24"/>
        <v>49.42</v>
      </c>
      <c r="L245" s="9">
        <f t="shared" si="24"/>
        <v>0.6</v>
      </c>
      <c r="M245" s="9">
        <f t="shared" si="24"/>
        <v>452.5</v>
      </c>
      <c r="N245" s="9">
        <f t="shared" si="24"/>
        <v>356.2</v>
      </c>
      <c r="O245" s="9">
        <f t="shared" si="24"/>
        <v>162.94</v>
      </c>
      <c r="P245" s="9">
        <f t="shared" si="24"/>
        <v>9.7100000000000009</v>
      </c>
    </row>
    <row r="246" spans="1:16">
      <c r="A246" s="64" t="s">
        <v>31</v>
      </c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</row>
    <row r="247" spans="1:16" ht="39" customHeight="1">
      <c r="A247" s="41">
        <v>10</v>
      </c>
      <c r="B247" s="51" t="s">
        <v>93</v>
      </c>
      <c r="C247" s="51"/>
      <c r="D247" s="42">
        <v>100</v>
      </c>
      <c r="E247" s="41">
        <v>2.35</v>
      </c>
      <c r="F247" s="41">
        <v>6.98</v>
      </c>
      <c r="G247" s="41">
        <v>11.3</v>
      </c>
      <c r="H247" s="41">
        <v>108.8</v>
      </c>
      <c r="I247" s="41">
        <v>0.02</v>
      </c>
      <c r="J247" s="41">
        <v>1</v>
      </c>
      <c r="K247" s="41">
        <v>0</v>
      </c>
      <c r="L247" s="41">
        <v>0</v>
      </c>
      <c r="M247" s="41">
        <v>4.4000000000000004</v>
      </c>
      <c r="N247" s="41">
        <v>0</v>
      </c>
      <c r="O247" s="41">
        <v>7.35</v>
      </c>
      <c r="P247" s="41">
        <v>0.15</v>
      </c>
    </row>
    <row r="248" spans="1:16" ht="66.75" customHeight="1">
      <c r="A248" s="42">
        <v>75</v>
      </c>
      <c r="B248" s="99" t="s">
        <v>108</v>
      </c>
      <c r="C248" s="100"/>
      <c r="D248" s="41">
        <v>275</v>
      </c>
      <c r="E248" s="41">
        <v>7.5</v>
      </c>
      <c r="F248" s="41">
        <v>5.4</v>
      </c>
      <c r="G248" s="41">
        <v>15.8</v>
      </c>
      <c r="H248" s="41">
        <v>146</v>
      </c>
      <c r="I248" s="41">
        <v>0.08</v>
      </c>
      <c r="J248" s="41">
        <v>3.57</v>
      </c>
      <c r="K248" s="41">
        <v>0</v>
      </c>
      <c r="L248" s="41">
        <v>0</v>
      </c>
      <c r="M248" s="41">
        <v>17.72</v>
      </c>
      <c r="N248" s="41">
        <v>0</v>
      </c>
      <c r="O248" s="41">
        <v>21.02</v>
      </c>
      <c r="P248" s="41">
        <v>0.99</v>
      </c>
    </row>
    <row r="249" spans="1:16" ht="27" customHeight="1">
      <c r="A249" s="42">
        <v>123</v>
      </c>
      <c r="B249" s="51" t="s">
        <v>51</v>
      </c>
      <c r="C249" s="51"/>
      <c r="D249" s="42">
        <v>200</v>
      </c>
      <c r="E249" s="43">
        <v>10.6</v>
      </c>
      <c r="F249" s="43">
        <v>6.22</v>
      </c>
      <c r="G249" s="43">
        <v>47.91</v>
      </c>
      <c r="H249" s="43">
        <v>289.61</v>
      </c>
      <c r="I249" s="43">
        <v>0.36</v>
      </c>
      <c r="J249" s="43">
        <v>0</v>
      </c>
      <c r="K249" s="43">
        <v>23.105</v>
      </c>
      <c r="L249" s="43">
        <v>0.71</v>
      </c>
      <c r="M249" s="43">
        <v>17.905000000000001</v>
      </c>
      <c r="N249" s="43">
        <v>251.18100000000001</v>
      </c>
      <c r="O249" s="43">
        <v>167.648</v>
      </c>
      <c r="P249" s="43">
        <v>5.63</v>
      </c>
    </row>
    <row r="250" spans="1:16" ht="25.5" customHeight="1">
      <c r="A250" s="42">
        <v>594</v>
      </c>
      <c r="B250" s="51" t="s">
        <v>94</v>
      </c>
      <c r="C250" s="51"/>
      <c r="D250" s="42">
        <v>100</v>
      </c>
      <c r="E250" s="41">
        <v>7.34</v>
      </c>
      <c r="F250" s="41">
        <v>12.7</v>
      </c>
      <c r="G250" s="41">
        <v>8.9</v>
      </c>
      <c r="H250" s="41">
        <v>180.5</v>
      </c>
      <c r="I250" s="41">
        <v>0.04</v>
      </c>
      <c r="J250" s="41">
        <v>0.9</v>
      </c>
      <c r="K250" s="41">
        <v>127.1</v>
      </c>
      <c r="L250" s="41">
        <v>0.09</v>
      </c>
      <c r="M250" s="41">
        <v>19.100000000000001</v>
      </c>
      <c r="N250" s="41">
        <v>8.8000000000000007</v>
      </c>
      <c r="O250" s="41">
        <v>13.7</v>
      </c>
      <c r="P250" s="41">
        <v>0.96</v>
      </c>
    </row>
    <row r="251" spans="1:16" ht="24.75" customHeight="1">
      <c r="A251" s="42">
        <v>287</v>
      </c>
      <c r="B251" s="51" t="s">
        <v>34</v>
      </c>
      <c r="C251" s="51"/>
      <c r="D251" s="42">
        <v>200</v>
      </c>
      <c r="E251" s="43">
        <v>0</v>
      </c>
      <c r="F251" s="43">
        <v>0</v>
      </c>
      <c r="G251" s="41">
        <v>15.8</v>
      </c>
      <c r="H251" s="41">
        <v>60</v>
      </c>
      <c r="I251" s="41">
        <v>0.23</v>
      </c>
      <c r="J251" s="41">
        <v>28</v>
      </c>
      <c r="K251" s="43">
        <v>34</v>
      </c>
      <c r="L251" s="43">
        <v>0.66</v>
      </c>
      <c r="M251" s="41">
        <v>250</v>
      </c>
      <c r="N251" s="43">
        <v>0</v>
      </c>
      <c r="O251" s="41">
        <v>14</v>
      </c>
      <c r="P251" s="43">
        <v>0</v>
      </c>
    </row>
    <row r="252" spans="1:16" ht="15" customHeight="1">
      <c r="A252" s="41">
        <v>1</v>
      </c>
      <c r="B252" s="51" t="s">
        <v>28</v>
      </c>
      <c r="C252" s="51"/>
      <c r="D252" s="42">
        <v>30</v>
      </c>
      <c r="E252" s="43">
        <v>2.4300000000000002</v>
      </c>
      <c r="F252" s="43">
        <v>0.3</v>
      </c>
      <c r="G252" s="43">
        <v>14.64</v>
      </c>
      <c r="H252" s="43">
        <v>72.599999999999994</v>
      </c>
      <c r="I252" s="43">
        <v>8.9999999999999993E-3</v>
      </c>
      <c r="J252" s="43">
        <v>0</v>
      </c>
      <c r="K252" s="41">
        <v>0</v>
      </c>
      <c r="L252" s="41">
        <v>0.05</v>
      </c>
      <c r="M252" s="41">
        <v>0.9</v>
      </c>
      <c r="N252" s="41">
        <v>26.1</v>
      </c>
      <c r="O252" s="43">
        <v>0.63</v>
      </c>
      <c r="P252" s="43">
        <v>0.05</v>
      </c>
    </row>
    <row r="253" spans="1:16" ht="15" customHeight="1">
      <c r="A253" s="42">
        <v>2</v>
      </c>
      <c r="B253" s="51" t="s">
        <v>82</v>
      </c>
      <c r="C253" s="51"/>
      <c r="D253" s="42">
        <v>30</v>
      </c>
      <c r="E253" s="41">
        <v>2.5499999999999998</v>
      </c>
      <c r="F253" s="41">
        <v>0.99</v>
      </c>
      <c r="G253" s="41">
        <v>14.49</v>
      </c>
      <c r="H253" s="41">
        <v>77.7</v>
      </c>
      <c r="I253" s="41">
        <v>0.09</v>
      </c>
      <c r="J253" s="43">
        <v>0</v>
      </c>
      <c r="K253" s="43">
        <v>0</v>
      </c>
      <c r="L253" s="41">
        <v>0.16</v>
      </c>
      <c r="M253" s="41">
        <v>15.75</v>
      </c>
      <c r="N253" s="41">
        <v>71.099999999999994</v>
      </c>
      <c r="O253" s="41">
        <v>21.15</v>
      </c>
      <c r="P253" s="41">
        <v>1.75</v>
      </c>
    </row>
    <row r="254" spans="1:16" ht="12.75" customHeight="1">
      <c r="A254" s="95" t="s">
        <v>44</v>
      </c>
      <c r="B254" s="96"/>
      <c r="C254" s="97"/>
      <c r="D254" s="42">
        <f>SUM(D247:D253)</f>
        <v>935</v>
      </c>
      <c r="E254" s="43">
        <f>SUM(E247:E253)</f>
        <v>32.769999999999996</v>
      </c>
      <c r="F254" s="43">
        <f t="shared" ref="F254:P254" si="25">SUM(F247:F253)</f>
        <v>32.590000000000003</v>
      </c>
      <c r="G254" s="43">
        <f t="shared" si="25"/>
        <v>128.84</v>
      </c>
      <c r="H254" s="43">
        <f t="shared" si="25"/>
        <v>935.21000000000015</v>
      </c>
      <c r="I254" s="43">
        <f t="shared" si="25"/>
        <v>0.82899999999999996</v>
      </c>
      <c r="J254" s="43">
        <f t="shared" si="25"/>
        <v>33.47</v>
      </c>
      <c r="K254" s="43">
        <f t="shared" si="25"/>
        <v>184.20499999999998</v>
      </c>
      <c r="L254" s="43">
        <f t="shared" si="25"/>
        <v>1.67</v>
      </c>
      <c r="M254" s="43">
        <f t="shared" si="25"/>
        <v>325.77499999999998</v>
      </c>
      <c r="N254" s="43">
        <f t="shared" si="25"/>
        <v>357.18100000000004</v>
      </c>
      <c r="O254" s="43">
        <f t="shared" si="25"/>
        <v>245.49799999999999</v>
      </c>
      <c r="P254" s="43">
        <f t="shared" si="25"/>
        <v>9.5299999999999994</v>
      </c>
    </row>
    <row r="255" spans="1:16" ht="13.5" customHeight="1">
      <c r="A255" s="98" t="s">
        <v>36</v>
      </c>
      <c r="B255" s="98"/>
      <c r="C255" s="98"/>
      <c r="D255" s="98"/>
      <c r="E255" s="43">
        <f t="shared" ref="E255:P255" si="26">E245+E254</f>
        <v>56.699999999999989</v>
      </c>
      <c r="F255" s="43">
        <f t="shared" si="26"/>
        <v>51.35</v>
      </c>
      <c r="G255" s="43">
        <f t="shared" si="26"/>
        <v>226.07</v>
      </c>
      <c r="H255" s="43">
        <f t="shared" si="26"/>
        <v>1604.0700000000002</v>
      </c>
      <c r="I255" s="43">
        <f t="shared" si="26"/>
        <v>1.218</v>
      </c>
      <c r="J255" s="43">
        <f t="shared" si="26"/>
        <v>46.69</v>
      </c>
      <c r="K255" s="43">
        <f t="shared" si="26"/>
        <v>233.625</v>
      </c>
      <c r="L255" s="43">
        <f t="shared" si="26"/>
        <v>2.27</v>
      </c>
      <c r="M255" s="43">
        <f t="shared" si="26"/>
        <v>778.27499999999998</v>
      </c>
      <c r="N255" s="43">
        <f t="shared" si="26"/>
        <v>713.38100000000009</v>
      </c>
      <c r="O255" s="43">
        <f t="shared" si="26"/>
        <v>408.43799999999999</v>
      </c>
      <c r="P255" s="43">
        <f t="shared" si="26"/>
        <v>19.240000000000002</v>
      </c>
    </row>
    <row r="256" spans="1:16">
      <c r="A256" s="12" t="s">
        <v>0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75"/>
      <c r="L256" s="75"/>
      <c r="M256" s="75"/>
      <c r="N256" s="75"/>
      <c r="O256" s="75"/>
      <c r="P256" s="75"/>
    </row>
    <row r="257" spans="1:16">
      <c r="A257" s="76" t="s">
        <v>67</v>
      </c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</row>
    <row r="258" spans="1:16" ht="15" customHeight="1">
      <c r="A258" s="14"/>
      <c r="B258" s="13"/>
      <c r="C258" s="13"/>
      <c r="D258" s="13"/>
      <c r="E258" s="15" t="s">
        <v>2</v>
      </c>
      <c r="F258" s="77">
        <v>10</v>
      </c>
      <c r="G258" s="78"/>
      <c r="H258" s="78"/>
      <c r="I258" s="79" t="s">
        <v>3</v>
      </c>
      <c r="J258" s="79"/>
      <c r="K258" s="59" t="s">
        <v>83</v>
      </c>
      <c r="L258" s="59"/>
      <c r="M258" s="59"/>
      <c r="N258" s="59"/>
      <c r="O258" s="59"/>
      <c r="P258" s="59"/>
    </row>
    <row r="259" spans="1:16">
      <c r="A259" s="13"/>
      <c r="B259" s="13"/>
      <c r="C259" s="13"/>
      <c r="D259" s="79" t="s">
        <v>4</v>
      </c>
      <c r="E259" s="79"/>
      <c r="F259" s="16" t="s">
        <v>57</v>
      </c>
      <c r="G259" s="13"/>
      <c r="H259" s="13"/>
      <c r="I259" s="79" t="s">
        <v>6</v>
      </c>
      <c r="J259" s="79"/>
      <c r="K259" s="81" t="s">
        <v>75</v>
      </c>
      <c r="L259" s="81"/>
      <c r="M259" s="81"/>
      <c r="N259" s="81"/>
      <c r="O259" s="81"/>
      <c r="P259" s="81"/>
    </row>
    <row r="260" spans="1:16">
      <c r="A260" s="82" t="s">
        <v>7</v>
      </c>
      <c r="B260" s="82" t="s">
        <v>8</v>
      </c>
      <c r="C260" s="82"/>
      <c r="D260" s="82" t="s">
        <v>9</v>
      </c>
      <c r="E260" s="86" t="s">
        <v>10</v>
      </c>
      <c r="F260" s="86"/>
      <c r="G260" s="86"/>
      <c r="H260" s="82" t="s">
        <v>11</v>
      </c>
      <c r="I260" s="86" t="s">
        <v>12</v>
      </c>
      <c r="J260" s="86"/>
      <c r="K260" s="86"/>
      <c r="L260" s="86"/>
      <c r="M260" s="86" t="s">
        <v>13</v>
      </c>
      <c r="N260" s="86"/>
      <c r="O260" s="86"/>
      <c r="P260" s="86"/>
    </row>
    <row r="261" spans="1:16">
      <c r="A261" s="83"/>
      <c r="B261" s="84"/>
      <c r="C261" s="85"/>
      <c r="D261" s="83"/>
      <c r="E261" s="17" t="s">
        <v>14</v>
      </c>
      <c r="F261" s="17" t="s">
        <v>15</v>
      </c>
      <c r="G261" s="17" t="s">
        <v>16</v>
      </c>
      <c r="H261" s="83"/>
      <c r="I261" s="17" t="s">
        <v>17</v>
      </c>
      <c r="J261" s="17" t="s">
        <v>18</v>
      </c>
      <c r="K261" s="17" t="s">
        <v>19</v>
      </c>
      <c r="L261" s="17" t="s">
        <v>20</v>
      </c>
      <c r="M261" s="17" t="s">
        <v>21</v>
      </c>
      <c r="N261" s="17" t="s">
        <v>22</v>
      </c>
      <c r="O261" s="17" t="s">
        <v>23</v>
      </c>
      <c r="P261" s="17" t="s">
        <v>24</v>
      </c>
    </row>
    <row r="262" spans="1:16">
      <c r="A262" s="18">
        <v>1</v>
      </c>
      <c r="B262" s="87">
        <v>2</v>
      </c>
      <c r="C262" s="87"/>
      <c r="D262" s="18">
        <v>3</v>
      </c>
      <c r="E262" s="18">
        <v>4</v>
      </c>
      <c r="F262" s="18">
        <v>5</v>
      </c>
      <c r="G262" s="18">
        <v>6</v>
      </c>
      <c r="H262" s="18">
        <v>7</v>
      </c>
      <c r="I262" s="18">
        <v>8</v>
      </c>
      <c r="J262" s="18">
        <v>9</v>
      </c>
      <c r="K262" s="18">
        <v>10</v>
      </c>
      <c r="L262" s="18">
        <v>11</v>
      </c>
      <c r="M262" s="18">
        <v>12</v>
      </c>
      <c r="N262" s="18">
        <v>13</v>
      </c>
      <c r="O262" s="18">
        <v>14</v>
      </c>
      <c r="P262" s="18">
        <v>15</v>
      </c>
    </row>
    <row r="263" spans="1:16">
      <c r="A263" s="64" t="s">
        <v>38</v>
      </c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</row>
    <row r="264" spans="1:16" ht="15" customHeight="1">
      <c r="A264" s="8">
        <v>133</v>
      </c>
      <c r="B264" s="48" t="s">
        <v>53</v>
      </c>
      <c r="C264" s="49"/>
      <c r="D264" s="8">
        <v>200</v>
      </c>
      <c r="E264" s="10">
        <v>5.05</v>
      </c>
      <c r="F264" s="10">
        <v>6.49</v>
      </c>
      <c r="G264" s="10">
        <v>22.85</v>
      </c>
      <c r="H264" s="10">
        <v>166.93</v>
      </c>
      <c r="I264" s="9">
        <v>0.01</v>
      </c>
      <c r="J264" s="10">
        <v>0.09</v>
      </c>
      <c r="K264" s="10">
        <v>35.909999999999997</v>
      </c>
      <c r="L264" s="10">
        <v>7.0000000000000007E-2</v>
      </c>
      <c r="M264" s="10">
        <v>37.03</v>
      </c>
      <c r="N264" s="10">
        <v>28.57</v>
      </c>
      <c r="O264" s="10">
        <v>4.17</v>
      </c>
      <c r="P264" s="10">
        <v>0.05</v>
      </c>
    </row>
    <row r="265" spans="1:16" ht="27.75" customHeight="1">
      <c r="A265" s="10">
        <v>91</v>
      </c>
      <c r="B265" s="50" t="s">
        <v>109</v>
      </c>
      <c r="C265" s="50"/>
      <c r="D265" s="8">
        <v>120</v>
      </c>
      <c r="E265" s="10">
        <v>14.6</v>
      </c>
      <c r="F265" s="10">
        <v>11.68</v>
      </c>
      <c r="G265" s="10">
        <v>9.1</v>
      </c>
      <c r="H265" s="10">
        <v>177</v>
      </c>
      <c r="I265" s="10">
        <v>0.01</v>
      </c>
      <c r="J265" s="10">
        <v>0.06</v>
      </c>
      <c r="K265" s="10">
        <v>0</v>
      </c>
      <c r="L265" s="10">
        <v>0</v>
      </c>
      <c r="M265" s="10">
        <v>43.9</v>
      </c>
      <c r="N265" s="10">
        <v>0</v>
      </c>
      <c r="O265" s="10">
        <v>4.8899999999999997</v>
      </c>
      <c r="P265" s="10">
        <v>0.19</v>
      </c>
    </row>
    <row r="266" spans="1:16" ht="25.5" customHeight="1">
      <c r="A266" s="10">
        <v>15.2</v>
      </c>
      <c r="B266" s="50" t="s">
        <v>110</v>
      </c>
      <c r="C266" s="50"/>
      <c r="D266" s="8">
        <v>200</v>
      </c>
      <c r="E266" s="10">
        <v>1</v>
      </c>
      <c r="F266" s="10">
        <v>0.2</v>
      </c>
      <c r="G266" s="10">
        <v>20.2</v>
      </c>
      <c r="H266" s="10">
        <v>92</v>
      </c>
      <c r="I266" s="10">
        <v>0.02</v>
      </c>
      <c r="J266" s="10">
        <v>4</v>
      </c>
      <c r="K266" s="10">
        <v>0</v>
      </c>
      <c r="L266" s="10">
        <v>0.2</v>
      </c>
      <c r="M266" s="10">
        <v>14</v>
      </c>
      <c r="N266" s="10">
        <v>14</v>
      </c>
      <c r="O266" s="10">
        <v>8</v>
      </c>
      <c r="P266" s="10">
        <v>2.8</v>
      </c>
    </row>
    <row r="267" spans="1:16">
      <c r="A267" s="10">
        <v>1</v>
      </c>
      <c r="B267" s="50" t="s">
        <v>28</v>
      </c>
      <c r="C267" s="50"/>
      <c r="D267" s="8">
        <v>30</v>
      </c>
      <c r="E267" s="9">
        <v>2.4300000000000002</v>
      </c>
      <c r="F267" s="9">
        <v>0.3</v>
      </c>
      <c r="G267" s="9">
        <v>14.64</v>
      </c>
      <c r="H267" s="9">
        <v>72.599999999999994</v>
      </c>
      <c r="I267" s="9">
        <v>8.9999999999999993E-3</v>
      </c>
      <c r="J267" s="9">
        <v>0</v>
      </c>
      <c r="K267" s="10">
        <v>0</v>
      </c>
      <c r="L267" s="10">
        <v>0.05</v>
      </c>
      <c r="M267" s="10">
        <v>0.9</v>
      </c>
      <c r="N267" s="10">
        <v>26.1</v>
      </c>
      <c r="O267" s="9">
        <v>0.63</v>
      </c>
      <c r="P267" s="9">
        <v>0.05</v>
      </c>
    </row>
    <row r="268" spans="1:16" ht="15" customHeight="1">
      <c r="A268" s="10">
        <v>2</v>
      </c>
      <c r="B268" s="50" t="s">
        <v>81</v>
      </c>
      <c r="C268" s="50"/>
      <c r="D268" s="8">
        <v>20</v>
      </c>
      <c r="E268" s="10">
        <v>1.7</v>
      </c>
      <c r="F268" s="10">
        <v>0.66</v>
      </c>
      <c r="G268" s="10">
        <v>9.66</v>
      </c>
      <c r="H268" s="10">
        <v>51.8</v>
      </c>
      <c r="I268" s="10">
        <v>0.06</v>
      </c>
      <c r="J268" s="9">
        <v>0</v>
      </c>
      <c r="K268" s="9">
        <v>0</v>
      </c>
      <c r="L268" s="10">
        <v>0.11</v>
      </c>
      <c r="M268" s="10">
        <v>10.5</v>
      </c>
      <c r="N268" s="10">
        <v>47.4</v>
      </c>
      <c r="O268" s="10">
        <v>14.1</v>
      </c>
      <c r="P268" s="10">
        <v>1.1599999999999999</v>
      </c>
    </row>
    <row r="269" spans="1:16">
      <c r="A269" s="72" t="s">
        <v>30</v>
      </c>
      <c r="B269" s="73"/>
      <c r="C269" s="74"/>
      <c r="D269" s="8">
        <f>D264+D265+D266+D267+D268</f>
        <v>570</v>
      </c>
      <c r="E269" s="10">
        <f t="shared" ref="E269:P269" si="27">E264+E265+E266+E267+E268</f>
        <v>24.779999999999998</v>
      </c>
      <c r="F269" s="10">
        <f t="shared" si="27"/>
        <v>19.330000000000002</v>
      </c>
      <c r="G269" s="10">
        <f t="shared" si="27"/>
        <v>76.45</v>
      </c>
      <c r="H269" s="10">
        <f t="shared" si="27"/>
        <v>560.32999999999993</v>
      </c>
      <c r="I269" s="10">
        <f t="shared" si="27"/>
        <v>0.109</v>
      </c>
      <c r="J269" s="10">
        <f t="shared" si="27"/>
        <v>4.1500000000000004</v>
      </c>
      <c r="K269" s="10">
        <f t="shared" si="27"/>
        <v>35.909999999999997</v>
      </c>
      <c r="L269" s="10">
        <f t="shared" si="27"/>
        <v>0.43</v>
      </c>
      <c r="M269" s="10">
        <f t="shared" si="27"/>
        <v>106.33000000000001</v>
      </c>
      <c r="N269" s="10">
        <f t="shared" si="27"/>
        <v>116.07</v>
      </c>
      <c r="O269" s="10">
        <f t="shared" si="27"/>
        <v>31.79</v>
      </c>
      <c r="P269" s="10">
        <f t="shared" si="27"/>
        <v>4.25</v>
      </c>
    </row>
    <row r="270" spans="1:16">
      <c r="A270" s="64" t="s">
        <v>31</v>
      </c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</row>
    <row r="271" spans="1:16" ht="15" customHeight="1">
      <c r="A271" s="8">
        <v>20</v>
      </c>
      <c r="B271" s="50" t="s">
        <v>32</v>
      </c>
      <c r="C271" s="50"/>
      <c r="D271" s="8">
        <v>100</v>
      </c>
      <c r="E271" s="10">
        <v>2</v>
      </c>
      <c r="F271" s="10">
        <v>4.5999999999999996</v>
      </c>
      <c r="G271" s="10">
        <v>7.1</v>
      </c>
      <c r="H271" s="10">
        <v>77</v>
      </c>
      <c r="I271" s="10">
        <v>0.05</v>
      </c>
      <c r="J271" s="10">
        <v>3.75</v>
      </c>
      <c r="K271" s="9">
        <v>0</v>
      </c>
      <c r="L271" s="9">
        <v>0</v>
      </c>
      <c r="M271" s="10">
        <v>23.23</v>
      </c>
      <c r="N271" s="10">
        <v>34.92</v>
      </c>
      <c r="O271" s="10">
        <v>23.35</v>
      </c>
      <c r="P271" s="10">
        <v>0.73</v>
      </c>
    </row>
    <row r="272" spans="1:16" ht="27.75" customHeight="1">
      <c r="A272" s="8">
        <v>88</v>
      </c>
      <c r="B272" s="50" t="s">
        <v>65</v>
      </c>
      <c r="C272" s="50"/>
      <c r="D272" s="10">
        <v>250</v>
      </c>
      <c r="E272" s="9">
        <v>2.3730000000000002</v>
      </c>
      <c r="F272" s="9">
        <v>6.9219999999999997</v>
      </c>
      <c r="G272" s="10">
        <v>11.27</v>
      </c>
      <c r="H272" s="9">
        <v>117.49</v>
      </c>
      <c r="I272" s="9">
        <v>7.8E-2</v>
      </c>
      <c r="J272" s="9">
        <v>46.881999999999998</v>
      </c>
      <c r="K272" s="9">
        <v>262.77499999999998</v>
      </c>
      <c r="L272" s="9">
        <v>2.7839999999999998</v>
      </c>
      <c r="M272" s="9">
        <v>48.881999999999998</v>
      </c>
      <c r="N272" s="9">
        <v>59.667000000000002</v>
      </c>
      <c r="O272" s="9">
        <v>26.225000000000001</v>
      </c>
      <c r="P272" s="9">
        <v>0.96099999999999997</v>
      </c>
    </row>
    <row r="273" spans="1:18" ht="12.75" customHeight="1">
      <c r="A273" s="8">
        <v>123</v>
      </c>
      <c r="B273" s="50" t="s">
        <v>103</v>
      </c>
      <c r="C273" s="50"/>
      <c r="D273" s="8">
        <v>200</v>
      </c>
      <c r="E273" s="9">
        <v>10.85</v>
      </c>
      <c r="F273" s="9">
        <v>22.69</v>
      </c>
      <c r="G273" s="9">
        <v>54.05</v>
      </c>
      <c r="H273" s="9">
        <v>462.03</v>
      </c>
      <c r="I273" s="9">
        <v>0.05</v>
      </c>
      <c r="J273" s="9">
        <v>2.12</v>
      </c>
      <c r="K273" s="9">
        <v>260</v>
      </c>
      <c r="L273" s="9">
        <v>5.8</v>
      </c>
      <c r="M273" s="9">
        <v>17.03</v>
      </c>
      <c r="N273" s="9">
        <v>14.95</v>
      </c>
      <c r="O273" s="9">
        <v>16.54</v>
      </c>
      <c r="P273" s="9">
        <v>0.97</v>
      </c>
    </row>
    <row r="274" spans="1:18" ht="24.75" customHeight="1">
      <c r="A274" s="8">
        <v>707</v>
      </c>
      <c r="B274" s="50" t="s">
        <v>43</v>
      </c>
      <c r="C274" s="50"/>
      <c r="D274" s="8">
        <v>200</v>
      </c>
      <c r="E274" s="9">
        <v>0.78</v>
      </c>
      <c r="F274" s="9">
        <v>0.06</v>
      </c>
      <c r="G274" s="9">
        <v>30.1</v>
      </c>
      <c r="H274" s="9">
        <v>125.2</v>
      </c>
      <c r="I274" s="9">
        <v>0.02</v>
      </c>
      <c r="J274" s="9">
        <v>0.8</v>
      </c>
      <c r="K274" s="9">
        <v>0</v>
      </c>
      <c r="L274" s="9">
        <v>1.1000000000000001</v>
      </c>
      <c r="M274" s="9">
        <v>32.6</v>
      </c>
      <c r="N274" s="9">
        <v>29.2</v>
      </c>
      <c r="O274" s="9">
        <v>21</v>
      </c>
      <c r="P274" s="9">
        <v>0.7</v>
      </c>
    </row>
    <row r="275" spans="1:18" ht="15" customHeight="1">
      <c r="A275" s="8">
        <v>2</v>
      </c>
      <c r="B275" s="50" t="s">
        <v>82</v>
      </c>
      <c r="C275" s="50"/>
      <c r="D275" s="8">
        <v>30</v>
      </c>
      <c r="E275" s="10">
        <v>2.5499999999999998</v>
      </c>
      <c r="F275" s="10">
        <v>0.99</v>
      </c>
      <c r="G275" s="10">
        <v>14.49</v>
      </c>
      <c r="H275" s="10">
        <v>77.7</v>
      </c>
      <c r="I275" s="10">
        <v>0.09</v>
      </c>
      <c r="J275" s="9">
        <v>0</v>
      </c>
      <c r="K275" s="9">
        <v>0</v>
      </c>
      <c r="L275" s="10">
        <v>0.16</v>
      </c>
      <c r="M275" s="10">
        <v>15.75</v>
      </c>
      <c r="N275" s="10">
        <v>71.099999999999994</v>
      </c>
      <c r="O275" s="10">
        <v>21.15</v>
      </c>
      <c r="P275" s="10">
        <v>1.75</v>
      </c>
    </row>
    <row r="276" spans="1:18" ht="15" customHeight="1">
      <c r="A276" s="10">
        <v>1</v>
      </c>
      <c r="B276" s="50" t="s">
        <v>28</v>
      </c>
      <c r="C276" s="50"/>
      <c r="D276" s="8">
        <v>30</v>
      </c>
      <c r="E276" s="9">
        <v>2.4300000000000002</v>
      </c>
      <c r="F276" s="9">
        <v>0.3</v>
      </c>
      <c r="G276" s="9">
        <v>14.64</v>
      </c>
      <c r="H276" s="9">
        <v>72.599999999999994</v>
      </c>
      <c r="I276" s="9">
        <v>8.9999999999999993E-3</v>
      </c>
      <c r="J276" s="9">
        <v>0</v>
      </c>
      <c r="K276" s="10">
        <v>0</v>
      </c>
      <c r="L276" s="10">
        <v>0.05</v>
      </c>
      <c r="M276" s="10">
        <v>0.9</v>
      </c>
      <c r="N276" s="10">
        <v>26.1</v>
      </c>
      <c r="O276" s="9">
        <v>0.63</v>
      </c>
      <c r="P276" s="9">
        <v>0.05</v>
      </c>
    </row>
    <row r="277" spans="1:18" ht="15" customHeight="1">
      <c r="A277" s="8">
        <v>20</v>
      </c>
      <c r="B277" s="52" t="s">
        <v>88</v>
      </c>
      <c r="C277" s="53"/>
      <c r="D277" s="8">
        <v>30</v>
      </c>
      <c r="E277" s="10">
        <v>2.2000000000000002</v>
      </c>
      <c r="F277" s="10">
        <v>3</v>
      </c>
      <c r="G277" s="10">
        <v>22.4</v>
      </c>
      <c r="H277" s="10">
        <v>122</v>
      </c>
      <c r="I277" s="10">
        <v>0.01</v>
      </c>
      <c r="J277" s="10">
        <v>0</v>
      </c>
      <c r="K277" s="10">
        <v>21</v>
      </c>
      <c r="L277" s="9">
        <v>0</v>
      </c>
      <c r="M277" s="10">
        <v>8.8000000000000007</v>
      </c>
      <c r="N277" s="10">
        <v>0</v>
      </c>
      <c r="O277" s="10">
        <v>6</v>
      </c>
      <c r="P277" s="10">
        <v>4.5999999999999996</v>
      </c>
    </row>
    <row r="278" spans="1:18">
      <c r="A278" s="104" t="s">
        <v>44</v>
      </c>
      <c r="B278" s="105"/>
      <c r="C278" s="106"/>
      <c r="D278" s="8">
        <f>D271+D272+D273+D274+D275+D276</f>
        <v>810</v>
      </c>
      <c r="E278" s="10">
        <v>27</v>
      </c>
      <c r="F278" s="10">
        <v>27.6</v>
      </c>
      <c r="G278" s="10">
        <f>SUM(G271:G277)</f>
        <v>154.04999999999998</v>
      </c>
      <c r="H278" s="9">
        <f t="shared" ref="H278:P278" si="28">H271+H272+H273+H274+H275+H276</f>
        <v>932.0200000000001</v>
      </c>
      <c r="I278" s="9">
        <f t="shared" si="28"/>
        <v>0.29699999999999999</v>
      </c>
      <c r="J278" s="9">
        <f t="shared" si="28"/>
        <v>53.551999999999992</v>
      </c>
      <c r="K278" s="9">
        <f t="shared" si="28"/>
        <v>522.77499999999998</v>
      </c>
      <c r="L278" s="9">
        <f t="shared" si="28"/>
        <v>9.8940000000000001</v>
      </c>
      <c r="M278" s="9">
        <f t="shared" si="28"/>
        <v>138.392</v>
      </c>
      <c r="N278" s="9">
        <f t="shared" si="28"/>
        <v>235.93699999999998</v>
      </c>
      <c r="O278" s="9">
        <f t="shared" si="28"/>
        <v>108.89500000000001</v>
      </c>
      <c r="P278" s="9">
        <f t="shared" si="28"/>
        <v>5.1609999999999996</v>
      </c>
    </row>
    <row r="279" spans="1:18">
      <c r="A279" s="88" t="s">
        <v>36</v>
      </c>
      <c r="B279" s="88"/>
      <c r="C279" s="88"/>
      <c r="D279" s="88"/>
      <c r="E279" s="10">
        <v>50.6</v>
      </c>
      <c r="F279" s="9">
        <f t="shared" ref="F279:P279" si="29">F269+F278</f>
        <v>46.930000000000007</v>
      </c>
      <c r="G279" s="9">
        <f t="shared" si="29"/>
        <v>230.5</v>
      </c>
      <c r="H279" s="9">
        <f t="shared" si="29"/>
        <v>1492.35</v>
      </c>
      <c r="I279" s="9">
        <f t="shared" si="29"/>
        <v>0.40599999999999997</v>
      </c>
      <c r="J279" s="9">
        <f t="shared" si="29"/>
        <v>57.701999999999991</v>
      </c>
      <c r="K279" s="9">
        <f t="shared" si="29"/>
        <v>558.68499999999995</v>
      </c>
      <c r="L279" s="9">
        <f t="shared" si="29"/>
        <v>10.324</v>
      </c>
      <c r="M279" s="9">
        <f t="shared" si="29"/>
        <v>244.72200000000001</v>
      </c>
      <c r="N279" s="9">
        <f t="shared" si="29"/>
        <v>352.00699999999995</v>
      </c>
      <c r="O279" s="9">
        <f t="shared" si="29"/>
        <v>140.685</v>
      </c>
      <c r="P279" s="9">
        <f t="shared" si="29"/>
        <v>9.4109999999999996</v>
      </c>
    </row>
    <row r="280" spans="1:18">
      <c r="A280" s="107" t="s">
        <v>69</v>
      </c>
      <c r="B280" s="107"/>
      <c r="C280" s="107"/>
      <c r="D280" s="107"/>
      <c r="E280" s="9">
        <f>E25+E53+E83+E113+E139+E169+E198+E225+E255+E279</f>
        <v>510.65000000000003</v>
      </c>
      <c r="F280" s="20">
        <f>F25+F53+F83+F113+F139+F169+F198+F225+F255+F279</f>
        <v>522.03</v>
      </c>
      <c r="G280" s="38">
        <v>1927.3</v>
      </c>
      <c r="H280" s="20">
        <f t="shared" ref="H280:P280" si="30">H25+H53+H83+H113+H139+H169+H198+H225+H255+H279</f>
        <v>15745.91</v>
      </c>
      <c r="I280" s="20">
        <f t="shared" si="30"/>
        <v>8.0740000000000016</v>
      </c>
      <c r="J280" s="20">
        <f t="shared" si="30"/>
        <v>557.75199999999984</v>
      </c>
      <c r="K280" s="20">
        <f t="shared" si="30"/>
        <v>7160.7849999999999</v>
      </c>
      <c r="L280" s="20">
        <f t="shared" si="30"/>
        <v>73.324000000000012</v>
      </c>
      <c r="M280" s="20">
        <f t="shared" si="30"/>
        <v>4578.0819999999994</v>
      </c>
      <c r="N280" s="20">
        <f t="shared" si="30"/>
        <v>5196.8789999999999</v>
      </c>
      <c r="O280" s="20">
        <f t="shared" si="30"/>
        <v>2113.2810000000004</v>
      </c>
      <c r="P280" s="20">
        <f t="shared" si="30"/>
        <v>122.80100000000002</v>
      </c>
    </row>
    <row r="281" spans="1:18">
      <c r="A281" s="107" t="s">
        <v>69</v>
      </c>
      <c r="B281" s="107"/>
      <c r="C281" s="107"/>
      <c r="D281" s="107"/>
      <c r="E281" s="21">
        <v>51</v>
      </c>
      <c r="F281" s="21">
        <v>52.2</v>
      </c>
      <c r="G281" s="21">
        <v>192.7</v>
      </c>
      <c r="H281" s="21">
        <v>1574.5</v>
      </c>
      <c r="I281" s="21">
        <v>0.8</v>
      </c>
      <c r="J281" s="21">
        <v>55.7</v>
      </c>
      <c r="K281" s="21">
        <v>716</v>
      </c>
      <c r="L281" s="21">
        <v>7.3</v>
      </c>
      <c r="M281" s="21">
        <v>457.8</v>
      </c>
      <c r="N281" s="22">
        <v>519.6</v>
      </c>
      <c r="O281" s="23">
        <v>211.3</v>
      </c>
      <c r="P281" s="21">
        <v>12.2</v>
      </c>
    </row>
    <row r="282" spans="1:18">
      <c r="A282" s="26"/>
      <c r="B282" s="2"/>
      <c r="C282" s="2"/>
      <c r="D282" s="26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</row>
    <row r="283" spans="1:18">
      <c r="A283" s="2"/>
      <c r="B283" s="24" t="s">
        <v>70</v>
      </c>
      <c r="C283" s="2" t="s">
        <v>71</v>
      </c>
      <c r="D283" s="2"/>
      <c r="E283" s="2"/>
      <c r="F283" s="2"/>
      <c r="G283" s="2"/>
      <c r="H283" s="24" t="s">
        <v>72</v>
      </c>
      <c r="I283" s="2" t="s">
        <v>71</v>
      </c>
      <c r="J283" s="2"/>
      <c r="K283" s="2"/>
      <c r="L283" s="2"/>
      <c r="M283" s="2"/>
      <c r="N283" s="2"/>
      <c r="O283" s="2"/>
      <c r="P283" s="2"/>
    </row>
    <row r="284" spans="1:18">
      <c r="A284" s="2"/>
      <c r="B284" s="2"/>
      <c r="C284" s="2"/>
      <c r="D284" s="2"/>
      <c r="E284" s="2"/>
      <c r="F284" s="2"/>
      <c r="G284" s="3" t="s">
        <v>73</v>
      </c>
      <c r="H284" s="2"/>
      <c r="I284" s="2"/>
      <c r="J284" s="2"/>
      <c r="K284" s="2"/>
      <c r="L284" s="2"/>
      <c r="M284" s="2"/>
      <c r="N284" s="2"/>
      <c r="O284" s="2"/>
      <c r="P284" s="2"/>
    </row>
    <row r="285" spans="1:18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</row>
    <row r="286" spans="1:18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</row>
    <row r="287" spans="1:18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R287" t="s">
        <v>111</v>
      </c>
    </row>
    <row r="288" spans="1:1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</row>
    <row r="289" spans="1:16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</row>
    <row r="290" spans="1:16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</row>
    <row r="291" spans="1:16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</row>
    <row r="292" spans="1:16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</row>
  </sheetData>
  <mergeCells count="341">
    <mergeCell ref="B78:C78"/>
    <mergeCell ref="B98:C98"/>
    <mergeCell ref="B111:C111"/>
    <mergeCell ref="B158:C158"/>
    <mergeCell ref="A278:C278"/>
    <mergeCell ref="A279:D279"/>
    <mergeCell ref="A280:D280"/>
    <mergeCell ref="A281:D281"/>
    <mergeCell ref="B272:C272"/>
    <mergeCell ref="B273:C273"/>
    <mergeCell ref="B274:C274"/>
    <mergeCell ref="B275:C275"/>
    <mergeCell ref="B276:C276"/>
    <mergeCell ref="B267:C267"/>
    <mergeCell ref="B268:C268"/>
    <mergeCell ref="A269:C269"/>
    <mergeCell ref="A270:P270"/>
    <mergeCell ref="B271:C271"/>
    <mergeCell ref="M260:P260"/>
    <mergeCell ref="B262:C262"/>
    <mergeCell ref="A263:P263"/>
    <mergeCell ref="B264:C264"/>
    <mergeCell ref="B265:C265"/>
    <mergeCell ref="B266:C266"/>
    <mergeCell ref="A260:A261"/>
    <mergeCell ref="B260:C261"/>
    <mergeCell ref="D260:D261"/>
    <mergeCell ref="E260:G260"/>
    <mergeCell ref="H260:H261"/>
    <mergeCell ref="I260:L260"/>
    <mergeCell ref="K256:P256"/>
    <mergeCell ref="A257:P257"/>
    <mergeCell ref="F258:H258"/>
    <mergeCell ref="I258:J258"/>
    <mergeCell ref="K258:P258"/>
    <mergeCell ref="D259:E259"/>
    <mergeCell ref="I259:J259"/>
    <mergeCell ref="K259:P259"/>
    <mergeCell ref="B250:C250"/>
    <mergeCell ref="B251:C251"/>
    <mergeCell ref="B252:C252"/>
    <mergeCell ref="B253:C253"/>
    <mergeCell ref="A254:C254"/>
    <mergeCell ref="A255:D255"/>
    <mergeCell ref="B243:C243"/>
    <mergeCell ref="B244:C244"/>
    <mergeCell ref="A245:C245"/>
    <mergeCell ref="A246:P246"/>
    <mergeCell ref="B247:C247"/>
    <mergeCell ref="B248:C248"/>
    <mergeCell ref="M235:P235"/>
    <mergeCell ref="B237:C237"/>
    <mergeCell ref="A238:P238"/>
    <mergeCell ref="B239:C239"/>
    <mergeCell ref="B240:C240"/>
    <mergeCell ref="B242:C242"/>
    <mergeCell ref="A235:A236"/>
    <mergeCell ref="B235:C236"/>
    <mergeCell ref="D235:D236"/>
    <mergeCell ref="E235:G235"/>
    <mergeCell ref="H235:H236"/>
    <mergeCell ref="I235:L235"/>
    <mergeCell ref="K231:P231"/>
    <mergeCell ref="A232:P232"/>
    <mergeCell ref="F233:H233"/>
    <mergeCell ref="I233:J233"/>
    <mergeCell ref="K233:P233"/>
    <mergeCell ref="D234:E234"/>
    <mergeCell ref="I234:J234"/>
    <mergeCell ref="K234:P234"/>
    <mergeCell ref="B220:C220"/>
    <mergeCell ref="B221:C221"/>
    <mergeCell ref="B222:C222"/>
    <mergeCell ref="B223:C223"/>
    <mergeCell ref="A224:C224"/>
    <mergeCell ref="A225:D225"/>
    <mergeCell ref="B213:C213"/>
    <mergeCell ref="A214:C214"/>
    <mergeCell ref="A215:P215"/>
    <mergeCell ref="B216:C216"/>
    <mergeCell ref="B217:C217"/>
    <mergeCell ref="B218:C218"/>
    <mergeCell ref="B207:C207"/>
    <mergeCell ref="A208:P208"/>
    <mergeCell ref="B209:C209"/>
    <mergeCell ref="B210:C210"/>
    <mergeCell ref="B211:C211"/>
    <mergeCell ref="B212:C212"/>
    <mergeCell ref="D204:E204"/>
    <mergeCell ref="I204:J204"/>
    <mergeCell ref="K204:P204"/>
    <mergeCell ref="A205:A206"/>
    <mergeCell ref="B205:C206"/>
    <mergeCell ref="D205:D206"/>
    <mergeCell ref="E205:G205"/>
    <mergeCell ref="H205:H206"/>
    <mergeCell ref="I205:L205"/>
    <mergeCell ref="M205:P205"/>
    <mergeCell ref="A198:D198"/>
    <mergeCell ref="K201:P201"/>
    <mergeCell ref="A202:P202"/>
    <mergeCell ref="F203:H203"/>
    <mergeCell ref="I203:J203"/>
    <mergeCell ref="K203:P203"/>
    <mergeCell ref="B192:C192"/>
    <mergeCell ref="B193:C193"/>
    <mergeCell ref="B194:C194"/>
    <mergeCell ref="B195:C195"/>
    <mergeCell ref="B196:C196"/>
    <mergeCell ref="A197:C197"/>
    <mergeCell ref="B186:C186"/>
    <mergeCell ref="B187:C187"/>
    <mergeCell ref="A188:C188"/>
    <mergeCell ref="A189:P189"/>
    <mergeCell ref="B190:C190"/>
    <mergeCell ref="B191:C191"/>
    <mergeCell ref="B180:C180"/>
    <mergeCell ref="A181:P181"/>
    <mergeCell ref="B182:C182"/>
    <mergeCell ref="B183:C183"/>
    <mergeCell ref="B184:C184"/>
    <mergeCell ref="B185:C185"/>
    <mergeCell ref="D177:E177"/>
    <mergeCell ref="I177:J177"/>
    <mergeCell ref="K177:P177"/>
    <mergeCell ref="A178:A179"/>
    <mergeCell ref="B178:C179"/>
    <mergeCell ref="D178:D179"/>
    <mergeCell ref="E178:G178"/>
    <mergeCell ref="H178:H179"/>
    <mergeCell ref="I178:L178"/>
    <mergeCell ref="M178:P178"/>
    <mergeCell ref="A169:D169"/>
    <mergeCell ref="K173:P173"/>
    <mergeCell ref="A175:P175"/>
    <mergeCell ref="F176:H176"/>
    <mergeCell ref="I176:J176"/>
    <mergeCell ref="K176:P176"/>
    <mergeCell ref="B163:C163"/>
    <mergeCell ref="B164:C164"/>
    <mergeCell ref="B165:C165"/>
    <mergeCell ref="B166:C166"/>
    <mergeCell ref="B167:C167"/>
    <mergeCell ref="A168:C168"/>
    <mergeCell ref="B156:C156"/>
    <mergeCell ref="A159:C159"/>
    <mergeCell ref="A160:P160"/>
    <mergeCell ref="B161:C161"/>
    <mergeCell ref="B162:C162"/>
    <mergeCell ref="B150:C150"/>
    <mergeCell ref="A151:P151"/>
    <mergeCell ref="B153:C153"/>
    <mergeCell ref="B154:C154"/>
    <mergeCell ref="B155:C155"/>
    <mergeCell ref="B157:C157"/>
    <mergeCell ref="B152:C152"/>
    <mergeCell ref="D147:E147"/>
    <mergeCell ref="I147:J147"/>
    <mergeCell ref="K147:P147"/>
    <mergeCell ref="A148:A149"/>
    <mergeCell ref="B148:C149"/>
    <mergeCell ref="D148:D149"/>
    <mergeCell ref="E148:G148"/>
    <mergeCell ref="H148:H149"/>
    <mergeCell ref="I148:L148"/>
    <mergeCell ref="M148:P148"/>
    <mergeCell ref="A139:D139"/>
    <mergeCell ref="K144:P144"/>
    <mergeCell ref="A145:P145"/>
    <mergeCell ref="F146:H146"/>
    <mergeCell ref="I146:J146"/>
    <mergeCell ref="K146:P146"/>
    <mergeCell ref="B133:C133"/>
    <mergeCell ref="B134:C134"/>
    <mergeCell ref="B136:C136"/>
    <mergeCell ref="B137:C137"/>
    <mergeCell ref="A138:C138"/>
    <mergeCell ref="B126:C126"/>
    <mergeCell ref="B127:C127"/>
    <mergeCell ref="A129:C129"/>
    <mergeCell ref="A130:P130"/>
    <mergeCell ref="B131:C131"/>
    <mergeCell ref="B132:C132"/>
    <mergeCell ref="B121:C121"/>
    <mergeCell ref="A122:P122"/>
    <mergeCell ref="B123:C123"/>
    <mergeCell ref="B124:C124"/>
    <mergeCell ref="B125:C125"/>
    <mergeCell ref="D118:E118"/>
    <mergeCell ref="I118:J118"/>
    <mergeCell ref="K118:P118"/>
    <mergeCell ref="A119:A120"/>
    <mergeCell ref="B119:C120"/>
    <mergeCell ref="D119:D120"/>
    <mergeCell ref="E119:G119"/>
    <mergeCell ref="H119:H120"/>
    <mergeCell ref="I119:L119"/>
    <mergeCell ref="M119:P119"/>
    <mergeCell ref="A112:C112"/>
    <mergeCell ref="A113:D113"/>
    <mergeCell ref="K115:P115"/>
    <mergeCell ref="A116:P116"/>
    <mergeCell ref="F117:H117"/>
    <mergeCell ref="I117:J117"/>
    <mergeCell ref="K117:P117"/>
    <mergeCell ref="B106:C106"/>
    <mergeCell ref="B107:C107"/>
    <mergeCell ref="B108:C108"/>
    <mergeCell ref="B109:C109"/>
    <mergeCell ref="B110:C110"/>
    <mergeCell ref="B100:C100"/>
    <mergeCell ref="B101:C101"/>
    <mergeCell ref="B102:C102"/>
    <mergeCell ref="A103:C103"/>
    <mergeCell ref="A104:P104"/>
    <mergeCell ref="B105:C105"/>
    <mergeCell ref="M92:P92"/>
    <mergeCell ref="B94:C94"/>
    <mergeCell ref="A95:P95"/>
    <mergeCell ref="B97:C97"/>
    <mergeCell ref="B99:C99"/>
    <mergeCell ref="A92:A93"/>
    <mergeCell ref="B92:C93"/>
    <mergeCell ref="D92:D93"/>
    <mergeCell ref="E92:G92"/>
    <mergeCell ref="H92:H93"/>
    <mergeCell ref="I92:L92"/>
    <mergeCell ref="B96:C96"/>
    <mergeCell ref="A89:P89"/>
    <mergeCell ref="F90:H90"/>
    <mergeCell ref="I90:J90"/>
    <mergeCell ref="K90:P90"/>
    <mergeCell ref="D91:E91"/>
    <mergeCell ref="I91:J91"/>
    <mergeCell ref="K91:P91"/>
    <mergeCell ref="B79:C79"/>
    <mergeCell ref="B80:C80"/>
    <mergeCell ref="B81:C81"/>
    <mergeCell ref="A82:C82"/>
    <mergeCell ref="A83:D83"/>
    <mergeCell ref="K88:P88"/>
    <mergeCell ref="B71:C71"/>
    <mergeCell ref="A73:C73"/>
    <mergeCell ref="A74:P74"/>
    <mergeCell ref="B75:C75"/>
    <mergeCell ref="B76:C76"/>
    <mergeCell ref="B77:C77"/>
    <mergeCell ref="B65:C65"/>
    <mergeCell ref="A66:P66"/>
    <mergeCell ref="B68:C68"/>
    <mergeCell ref="B69:C69"/>
    <mergeCell ref="B70:C70"/>
    <mergeCell ref="B67:C67"/>
    <mergeCell ref="B72:C72"/>
    <mergeCell ref="D62:E62"/>
    <mergeCell ref="I62:J62"/>
    <mergeCell ref="K62:P62"/>
    <mergeCell ref="A63:A64"/>
    <mergeCell ref="B63:C64"/>
    <mergeCell ref="D63:D64"/>
    <mergeCell ref="E63:G63"/>
    <mergeCell ref="H63:H64"/>
    <mergeCell ref="I63:L63"/>
    <mergeCell ref="M63:P63"/>
    <mergeCell ref="A53:C53"/>
    <mergeCell ref="K59:P59"/>
    <mergeCell ref="A60:P60"/>
    <mergeCell ref="F61:H61"/>
    <mergeCell ref="I61:J61"/>
    <mergeCell ref="K61:P61"/>
    <mergeCell ref="B47:C47"/>
    <mergeCell ref="B48:C48"/>
    <mergeCell ref="B49:C49"/>
    <mergeCell ref="B50:C50"/>
    <mergeCell ref="B51:C51"/>
    <mergeCell ref="A52:C52"/>
    <mergeCell ref="B42:C42"/>
    <mergeCell ref="A43:C43"/>
    <mergeCell ref="A44:P44"/>
    <mergeCell ref="B45:C45"/>
    <mergeCell ref="B46:C46"/>
    <mergeCell ref="B35:C35"/>
    <mergeCell ref="A36:P36"/>
    <mergeCell ref="B37:C37"/>
    <mergeCell ref="B39:C39"/>
    <mergeCell ref="B41:C41"/>
    <mergeCell ref="B38:C38"/>
    <mergeCell ref="D32:E32"/>
    <mergeCell ref="I32:J32"/>
    <mergeCell ref="K32:P32"/>
    <mergeCell ref="A33:A34"/>
    <mergeCell ref="B33:C34"/>
    <mergeCell ref="D33:D34"/>
    <mergeCell ref="E33:G33"/>
    <mergeCell ref="H33:H34"/>
    <mergeCell ref="I33:L33"/>
    <mergeCell ref="M33:P33"/>
    <mergeCell ref="A30:P30"/>
    <mergeCell ref="F31:H31"/>
    <mergeCell ref="I31:J31"/>
    <mergeCell ref="K31:P31"/>
    <mergeCell ref="B18:C18"/>
    <mergeCell ref="B19:C19"/>
    <mergeCell ref="B20:C20"/>
    <mergeCell ref="B21:C21"/>
    <mergeCell ref="B22:C22"/>
    <mergeCell ref="B23:C23"/>
    <mergeCell ref="A5:A6"/>
    <mergeCell ref="B5:C6"/>
    <mergeCell ref="D5:D6"/>
    <mergeCell ref="E5:G5"/>
    <mergeCell ref="H5:H6"/>
    <mergeCell ref="I5:L5"/>
    <mergeCell ref="A24:C24"/>
    <mergeCell ref="A25:C25"/>
    <mergeCell ref="K29:P29"/>
    <mergeCell ref="B9:C9"/>
    <mergeCell ref="B219:C219"/>
    <mergeCell ref="B241:C241"/>
    <mergeCell ref="B249:C249"/>
    <mergeCell ref="B277:C277"/>
    <mergeCell ref="K1:P1"/>
    <mergeCell ref="A2:P2"/>
    <mergeCell ref="F3:H3"/>
    <mergeCell ref="I3:J3"/>
    <mergeCell ref="K3:P3"/>
    <mergeCell ref="D4:E4"/>
    <mergeCell ref="I4:J4"/>
    <mergeCell ref="K4:P4"/>
    <mergeCell ref="B135:C135"/>
    <mergeCell ref="B12:C12"/>
    <mergeCell ref="B13:C13"/>
    <mergeCell ref="B14:C14"/>
    <mergeCell ref="B15:C15"/>
    <mergeCell ref="A16:C16"/>
    <mergeCell ref="A17:P17"/>
    <mergeCell ref="M5:P5"/>
    <mergeCell ref="B7:C7"/>
    <mergeCell ref="A8:P8"/>
    <mergeCell ref="B10:C10"/>
    <mergeCell ref="B11:C1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1:D2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2024-09-13T05:01:02Z</dcterms:modified>
</cp:coreProperties>
</file>